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6" windowWidth="12192" windowHeight="1104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Položky!$A$1:$J$92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68" i="3" l="1"/>
  <c r="G8" i="3"/>
  <c r="G10" i="3"/>
  <c r="G12" i="3"/>
  <c r="G14" i="3"/>
  <c r="G16" i="3"/>
  <c r="G18" i="3"/>
  <c r="G20" i="3"/>
  <c r="G22" i="3"/>
  <c r="G26" i="3"/>
  <c r="G28" i="3" s="1"/>
  <c r="G30" i="3"/>
  <c r="G32" i="3" s="1"/>
  <c r="G34" i="3"/>
  <c r="G36" i="3"/>
  <c r="G38" i="3"/>
  <c r="G42" i="3"/>
  <c r="G44" i="3"/>
  <c r="G46" i="3"/>
  <c r="G48" i="3"/>
  <c r="G50" i="3"/>
  <c r="G54" i="3"/>
  <c r="G56" i="3"/>
  <c r="G58" i="3"/>
  <c r="G60" i="3"/>
  <c r="G62" i="3"/>
  <c r="G64" i="3"/>
  <c r="G66" i="3"/>
  <c r="G70" i="3"/>
  <c r="G72" i="3"/>
  <c r="G74" i="3"/>
  <c r="G76" i="3"/>
  <c r="G78" i="3"/>
  <c r="G80" i="3"/>
  <c r="G83" i="3"/>
  <c r="G81" i="3" l="1"/>
  <c r="G85" i="3"/>
  <c r="G40" i="3"/>
  <c r="G52" i="3"/>
  <c r="G86" i="3" s="1"/>
  <c r="G24" i="3"/>
  <c r="I14" i="3"/>
  <c r="I12" i="3"/>
  <c r="I74" i="3"/>
  <c r="I48" i="3" l="1"/>
  <c r="I76" i="3"/>
  <c r="I46" i="3"/>
  <c r="I44" i="3"/>
  <c r="I42" i="3"/>
  <c r="I34" i="3"/>
  <c r="I66" i="3" l="1"/>
  <c r="BG83" i="3" l="1"/>
  <c r="BF83" i="3"/>
  <c r="BE83" i="3"/>
  <c r="BD83" i="3"/>
  <c r="I83" i="3"/>
  <c r="BC83" i="3"/>
  <c r="C85" i="3"/>
  <c r="BG78" i="3"/>
  <c r="BE78" i="3"/>
  <c r="BD78" i="3"/>
  <c r="BC78" i="3"/>
  <c r="I78" i="3"/>
  <c r="BF78" i="3"/>
  <c r="BG72" i="3"/>
  <c r="BE72" i="3"/>
  <c r="BD72" i="3"/>
  <c r="BC72" i="3"/>
  <c r="I72" i="3"/>
  <c r="BF72" i="3"/>
  <c r="BG70" i="3"/>
  <c r="BE70" i="3"/>
  <c r="BD70" i="3"/>
  <c r="BC70" i="3"/>
  <c r="I70" i="3"/>
  <c r="BF70" i="3"/>
  <c r="BG64" i="3"/>
  <c r="BE64" i="3"/>
  <c r="BD64" i="3"/>
  <c r="BC64" i="3"/>
  <c r="I64" i="3"/>
  <c r="BF64" i="3"/>
  <c r="BG62" i="3"/>
  <c r="BE62" i="3"/>
  <c r="BD62" i="3"/>
  <c r="BC62" i="3"/>
  <c r="I62" i="3"/>
  <c r="BF62" i="3"/>
  <c r="BG60" i="3"/>
  <c r="BE60" i="3"/>
  <c r="BD60" i="3"/>
  <c r="BC60" i="3"/>
  <c r="I60" i="3"/>
  <c r="BF60" i="3"/>
  <c r="C81" i="3"/>
  <c r="BG56" i="3"/>
  <c r="BE56" i="3"/>
  <c r="BD56" i="3"/>
  <c r="BC56" i="3"/>
  <c r="I56" i="3"/>
  <c r="BF56" i="3"/>
  <c r="BG54" i="3"/>
  <c r="BE54" i="3"/>
  <c r="BD54" i="3"/>
  <c r="BC54" i="3"/>
  <c r="I54" i="3"/>
  <c r="BF54" i="3"/>
  <c r="C58" i="3"/>
  <c r="BG50" i="3"/>
  <c r="BF50" i="3"/>
  <c r="BE50" i="3"/>
  <c r="BC50" i="3"/>
  <c r="I50" i="3"/>
  <c r="BD50" i="3"/>
  <c r="BG42" i="3"/>
  <c r="BF42" i="3"/>
  <c r="BE42" i="3"/>
  <c r="BC42" i="3"/>
  <c r="BD42" i="3"/>
  <c r="C52" i="3"/>
  <c r="I80" i="3"/>
  <c r="BG38" i="3"/>
  <c r="BF38" i="3"/>
  <c r="BE38" i="3"/>
  <c r="BD38" i="3"/>
  <c r="I38" i="3"/>
  <c r="BC38" i="3"/>
  <c r="BG36" i="3"/>
  <c r="BF36" i="3"/>
  <c r="BE36" i="3"/>
  <c r="BD36" i="3"/>
  <c r="I36" i="3"/>
  <c r="BC36" i="3"/>
  <c r="C40" i="3"/>
  <c r="BG30" i="3"/>
  <c r="BG32" i="3" s="1"/>
  <c r="BF30" i="3"/>
  <c r="BF32" i="3" s="1"/>
  <c r="BE30" i="3"/>
  <c r="BE32" i="3" s="1"/>
  <c r="BD30" i="3"/>
  <c r="BD32" i="3" s="1"/>
  <c r="I30" i="3"/>
  <c r="I32" i="3" s="1"/>
  <c r="BC30" i="3"/>
  <c r="BC32" i="3" s="1"/>
  <c r="C32" i="3"/>
  <c r="BG26" i="3"/>
  <c r="BG28" i="3" s="1"/>
  <c r="BF26" i="3"/>
  <c r="BF28" i="3" s="1"/>
  <c r="BE26" i="3"/>
  <c r="BE28" i="3" s="1"/>
  <c r="BD26" i="3"/>
  <c r="BD28" i="3" s="1"/>
  <c r="I26" i="3"/>
  <c r="I28" i="3" s="1"/>
  <c r="BC26" i="3"/>
  <c r="BC28" i="3" s="1"/>
  <c r="C28" i="3"/>
  <c r="BG22" i="3"/>
  <c r="BF22" i="3"/>
  <c r="BE22" i="3"/>
  <c r="BD22" i="3"/>
  <c r="I22" i="3"/>
  <c r="BC22" i="3"/>
  <c r="BG20" i="3"/>
  <c r="BF20" i="3"/>
  <c r="BE20" i="3"/>
  <c r="BD20" i="3"/>
  <c r="I20" i="3"/>
  <c r="BC20" i="3"/>
  <c r="BG18" i="3"/>
  <c r="BF18" i="3"/>
  <c r="BE18" i="3"/>
  <c r="BD18" i="3"/>
  <c r="I18" i="3"/>
  <c r="BC18" i="3"/>
  <c r="BG16" i="3"/>
  <c r="BF16" i="3"/>
  <c r="BE16" i="3"/>
  <c r="BD16" i="3"/>
  <c r="I16" i="3"/>
  <c r="BC16" i="3"/>
  <c r="BG10" i="3"/>
  <c r="BF10" i="3"/>
  <c r="BE10" i="3"/>
  <c r="BD10" i="3"/>
  <c r="I10" i="3"/>
  <c r="BC10" i="3"/>
  <c r="BG8" i="3"/>
  <c r="BF8" i="3"/>
  <c r="BE8" i="3"/>
  <c r="BD8" i="3"/>
  <c r="I8" i="3"/>
  <c r="BC8" i="3"/>
  <c r="C24" i="3"/>
  <c r="BD85" i="3" l="1"/>
  <c r="BF52" i="3"/>
  <c r="BG81" i="3"/>
  <c r="BD24" i="3"/>
  <c r="BG52" i="3"/>
  <c r="BF85" i="3"/>
  <c r="BG58" i="3"/>
  <c r="BG85" i="3"/>
  <c r="BF40" i="3"/>
  <c r="I52" i="3"/>
  <c r="I58" i="3"/>
  <c r="I81" i="3"/>
  <c r="BF24" i="3"/>
  <c r="BC58" i="3"/>
  <c r="BC81" i="3"/>
  <c r="BG24" i="3"/>
  <c r="I85" i="3"/>
  <c r="BC85" i="3"/>
  <c r="BC52" i="3"/>
  <c r="BE58" i="3"/>
  <c r="BE81" i="3"/>
  <c r="BC24" i="3"/>
  <c r="BG40" i="3"/>
  <c r="BE85" i="3"/>
  <c r="BE24" i="3"/>
  <c r="BD40" i="3"/>
  <c r="I24" i="3"/>
  <c r="BC40" i="3"/>
  <c r="BE40" i="3"/>
  <c r="I40" i="3"/>
  <c r="BD52" i="3"/>
  <c r="BE52" i="3"/>
  <c r="BF58" i="3"/>
  <c r="BD58" i="3"/>
  <c r="BF81" i="3"/>
  <c r="BD81" i="3"/>
</calcChain>
</file>

<file path=xl/sharedStrings.xml><?xml version="1.0" encoding="utf-8"?>
<sst xmlns="http://schemas.openxmlformats.org/spreadsheetml/2006/main" count="197" uniqueCount="124">
  <si>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</si>
  <si>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</si>
  <si>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</si>
  <si>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</si>
  <si>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</si>
  <si>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</si>
  <si>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</si>
  <si>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</si>
  <si>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</si>
  <si>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</si>
  <si>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</si>
  <si>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Díl:</t>
  </si>
  <si>
    <t>1</t>
  </si>
  <si>
    <t>Zemní práce</t>
  </si>
  <si>
    <t>ks</t>
  </si>
  <si>
    <t>Celkem za</t>
  </si>
  <si>
    <t>132 20-1210.R00</t>
  </si>
  <si>
    <t>m3</t>
  </si>
  <si>
    <t>132 20-1219.R00</t>
  </si>
  <si>
    <t>Příplatek za lepivost - hloubení rýh 200cm v hor.3</t>
  </si>
  <si>
    <t>175 10-1101.RT2</t>
  </si>
  <si>
    <t>Obsyp potrubí bez prohození sypaniny s dodáním štěrkopísku frakce 0 - 22 mm</t>
  </si>
  <si>
    <t>174 10-1101.R00</t>
  </si>
  <si>
    <t>Zásyp jam, rýh, šachet se zhutněním</t>
  </si>
  <si>
    <t>Vodorovné přemístění výkopku z hor.1-4 do 10000 m kapacita vozu 12 m3</t>
  </si>
  <si>
    <t>199 00-0002.R00</t>
  </si>
  <si>
    <t>Poplatek za skládku horniny 1- 4</t>
  </si>
  <si>
    <t>4</t>
  </si>
  <si>
    <t>Vodorovné konstrukce</t>
  </si>
  <si>
    <t>451 54-1111.R00</t>
  </si>
  <si>
    <t>Lože pod potrubí ze štěrkodrtě 0 - 63 mm</t>
  </si>
  <si>
    <t>8</t>
  </si>
  <si>
    <t>Trubní vedení</t>
  </si>
  <si>
    <t>899 72-1112.R00</t>
  </si>
  <si>
    <t>Fólie výstražná z PVC, šířka 30 cm</t>
  </si>
  <si>
    <t>m</t>
  </si>
  <si>
    <t>91</t>
  </si>
  <si>
    <t>Doplňující práce na komunikaci</t>
  </si>
  <si>
    <t>914 99-1001.R00</t>
  </si>
  <si>
    <t>Montáž dočasné značky včetně stojanu</t>
  </si>
  <si>
    <t>914 99-2001.R00</t>
  </si>
  <si>
    <t>998 27-6101.R00</t>
  </si>
  <si>
    <t>Přesun hmot, trubní vedení plastová, otevř. výkop</t>
  </si>
  <si>
    <t>t</t>
  </si>
  <si>
    <t>723</t>
  </si>
  <si>
    <t>Vnitřní plynovod</t>
  </si>
  <si>
    <t>kus</t>
  </si>
  <si>
    <t>357-14520</t>
  </si>
  <si>
    <t>M21</t>
  </si>
  <si>
    <t>Elektromontáže</t>
  </si>
  <si>
    <t>210 80-0525.RT1</t>
  </si>
  <si>
    <t>210 10-0502.R00</t>
  </si>
  <si>
    <t>Ukončení celopl.kabelů zákl./SL pás., do 3x1 mm2</t>
  </si>
  <si>
    <t>M23</t>
  </si>
  <si>
    <t>230 23-0016.R00</t>
  </si>
  <si>
    <t>Hlavní tlaková zkouška vzduchem 0,6 MPa, DN 50</t>
  </si>
  <si>
    <t>sada</t>
  </si>
  <si>
    <t>230 20-0005.R00</t>
  </si>
  <si>
    <t>Montáž plynovod. přípojek svářením, DN 1 1/2''/40/</t>
  </si>
  <si>
    <t>422-43410.M</t>
  </si>
  <si>
    <t>230 23-0074.R00</t>
  </si>
  <si>
    <t>Čištění potrubí, DN 50</t>
  </si>
  <si>
    <t>286-13608</t>
  </si>
  <si>
    <t>286-14005.A</t>
  </si>
  <si>
    <t>Trubka ochranná plyn d 90 x 3,5 x 6000 mm PEHD</t>
  </si>
  <si>
    <t>VN</t>
  </si>
  <si>
    <t>Vedlejší náklady</t>
  </si>
  <si>
    <t>VN005 23-1010.R</t>
  </si>
  <si>
    <t>Revize plynovodu</t>
  </si>
  <si>
    <t>Skříň ocelová na plyn - HUP 500/500/250</t>
  </si>
  <si>
    <t>cenová soustava</t>
  </si>
  <si>
    <t>vlastní položka</t>
  </si>
  <si>
    <t>POZNÁMKA:</t>
  </si>
  <si>
    <t>2) Vlastní položky tvořeny na základě poptávky od dodavatelů a velkoobchodních ceníků</t>
  </si>
  <si>
    <t>Hloubení rýh š.do 200 cm hor.3 do 50 m3, strojně</t>
  </si>
  <si>
    <t>723 16-0334.R00</t>
  </si>
  <si>
    <t>Rozpěrka přípojky plynoměru G 1</t>
  </si>
  <si>
    <t>soubor</t>
  </si>
  <si>
    <t>723 16-0204.R00</t>
  </si>
  <si>
    <t>Přípojka k plynoměru, závitová bez ochozu G 1</t>
  </si>
  <si>
    <t>723 23-7215.R00</t>
  </si>
  <si>
    <t>723 23-7218.R00</t>
  </si>
  <si>
    <t>Kohout kulový,2xvnitřní závit,plyn DN 50</t>
  </si>
  <si>
    <t>Kohout kulový,2xvnitřní závit, plyn DN 25</t>
  </si>
  <si>
    <t>141 70-0103.R00</t>
  </si>
  <si>
    <t>Protlak neřízený z trub PVC D 135 mm v hor.1 - 4</t>
  </si>
  <si>
    <t xml:space="preserve">Montáže potrubí </t>
  </si>
  <si>
    <t>460 27-0001.RT2</t>
  </si>
  <si>
    <t>Pilíř zděný pro skříň HUP, včetně základů min 800, z cihel pálených plných 29/14/6,5</t>
  </si>
  <si>
    <t>286-13612</t>
  </si>
  <si>
    <t>Trubka PE D SDR 11 63x5,8 mm plyn - tyče</t>
  </si>
  <si>
    <t>Skříň ocelová na plyn - UP 450/350/250</t>
  </si>
  <si>
    <t>Příprava pro zkoušku těsnosti, DN do 50</t>
  </si>
  <si>
    <t>230 17-0002.R00</t>
  </si>
  <si>
    <t>RTS-data</t>
  </si>
  <si>
    <t>1) Položkové ceny jsou shodné s položkovými cenami uvedené v cenové soustavě (RTS 2014-data)</t>
  </si>
  <si>
    <t>Trubka PE D SDR 11 32x2,9 mm plyn</t>
  </si>
  <si>
    <t>Vodič NN CY 2,5 mm2 uložený volně včetně dodávky vodiče CY 2,5</t>
  </si>
  <si>
    <t>Regulátor tlaku plynu do 10 m3/hod</t>
  </si>
  <si>
    <t>162 60-1102.R14</t>
  </si>
  <si>
    <t>1+1</t>
  </si>
  <si>
    <t>1+1+1+1</t>
  </si>
  <si>
    <t>1+1+1</t>
  </si>
  <si>
    <t>4,5+25,0+10,0+15+49,1+19,1+5,5</t>
  </si>
  <si>
    <t>2+2</t>
  </si>
  <si>
    <t>5,5+25,0+10,0+15+49,1+19,1+4,5</t>
  </si>
  <si>
    <t>5+25,0+10,0+49,1+19,1+4</t>
  </si>
  <si>
    <t>0,9+6+2,4+0,9+0,9+11,8+4,6+0,5</t>
  </si>
  <si>
    <t>2,0+13,5+5,4+0,6+0,6+26,5+10,3+1,1</t>
  </si>
  <si>
    <t>0,6+4,5+1,8+1,2+1,2+8,9+3,5+0,3</t>
  </si>
  <si>
    <t>2,9+19,5+7,8+1,5(J1)+1,5(J2)+38,3+14,9+1,6</t>
  </si>
  <si>
    <t>15+3</t>
  </si>
  <si>
    <t>12110-1100.R00</t>
  </si>
  <si>
    <t>Sejmutí ornice, pl.do400 m2, přemístění do 50m</t>
  </si>
  <si>
    <t>0,5+3+1,2+1,0(J1)+1,0(J2)+5,9+2,3+0,3</t>
  </si>
  <si>
    <t>151 10-1101.R00</t>
  </si>
  <si>
    <t>Pažení a rozepření stěn rýh - příložné - hl. do 2m</t>
  </si>
  <si>
    <t>m2</t>
  </si>
  <si>
    <t>4+4</t>
  </si>
  <si>
    <t>Výstavba hasičské zbrojnice pro SDH Dačice na p.č. 2431/8</t>
  </si>
  <si>
    <t>Soupis prací</t>
  </si>
  <si>
    <t>IO-04 STL plynová přípojka a NTL venkovní plynovod</t>
  </si>
  <si>
    <t>CELKEM IO-04 STL plynová přípojka a NTL venkovní plynovod</t>
  </si>
  <si>
    <t>Nájem dočasné dopravní značky včetně stojanu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</si>
</sst>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,##0.00000"/>
    <numFmt numFmtId="165" formatCode="0.00000"/>
    <numFmt numFmtId="166" formatCode="_-&quot;L.&quot;\ * #,##0_-;\-&quot;L.&quot;\ * #,##0_-;_-&quot;L.&quot;\ * &quot;-&quot;_-;_-@_-"/>
    <numFmt numFmtId="167" formatCode="#,##0&quot; F&quot;_);[Red]\(#,##0&quot; F&quot;\)"/>
    <numFmt numFmtId="168" formatCode="General_)"/>
    <numFmt numFmtId="169" formatCode="0.000"/>
    <numFmt numFmtId="170" formatCode="#,##0.00&quot; F&quot;_);[Red]\(#,##0.00&quot; F&quot;\)"/>
    <numFmt numFmtId="171" formatCode="#,##0&quot; $&quot;;\-#,##0&quot; $&quot;"/>
    <numFmt numFmtId="172" formatCode="#,##0&quot; $&quot;;[Red]\-#,##0&quot; $&quot;"/>
    <numFmt numFmtId="173" formatCode="0.0&quot;  &quot;"/>
    <numFmt numFmtId="174" formatCode="0_ "/>
    <numFmt numFmtId="175" formatCode="_(&quot;$&quot;* #,##0.0_);_(&quot;$&quot;* \(#,##0.0\);_(&quot;$&quot;* &quot;-&quot;??_);_(@_)"/>
    <numFmt numFmtId="176" formatCode="_(* #,##0_);_(* \(#,##0\);_(* &quot;-&quot;_);_(@_)"/>
    <numFmt numFmtId="177" formatCode="&quot;$&quot;0.000"/>
    <numFmt numFmtId="178" formatCode="0.0%"/>
    <numFmt numFmtId="179" formatCode="#,##0.00&quot; $&quot;;\-#,##0.00&quot; $&quot;"/>
    <numFmt numFmtId="180" formatCode="#,##0.00&quot; $&quot;;[Red]\-#,##0.00&quot; $&quot;"/>
    <numFmt numFmtId="181" formatCode="_-* #,##0;_-* #,##0;_-* &quot;-&quot;;_-@_-"/>
    <numFmt numFmtId="182" formatCode="_(&quot;Itl.&quot;\ * #,##0_);_(&quot;Itl.&quot;\ * \(#,##0\);_(&quot;Itl.&quot;\ * &quot;-&quot;_);_(@_)"/>
    <numFmt numFmtId="183" formatCode="_-* #,##0.00\ [$€-1]_-;\-* #,##0.00\ [$€-1]_-;_-* &quot;-&quot;??\ [$€-1]_-"/>
    <numFmt numFmtId="184" formatCode="_-* #,##0.00\ &quot;€&quot;_-;\-* #,##0.00\ &quot;€&quot;_-;_-* &quot;-&quot;??\ &quot;€&quot;_-;_-@_-"/>
    <numFmt numFmtId="185" formatCode="_-* #,##0\ _K_č_s_-;\-* #,##0\ _K_č_s_-;_-* &quot;-&quot;\ _K_č_s_-;_-@_-"/>
  </numFmts>
  <fonts count="6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8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Arial MT"/>
    </font>
    <font>
      <sz val="9"/>
      <name val="Times New Roman"/>
      <family val="1"/>
    </font>
    <font>
      <sz val="12"/>
      <name val="Arial MT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0"/>
      <name val="Geneva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8"/>
      <color indexed="12"/>
      <name val="Times New Roman"/>
      <family val="1"/>
      <charset val="238"/>
    </font>
    <font>
      <sz val="8"/>
      <name val="Wingdings"/>
      <charset val="2"/>
    </font>
    <font>
      <sz val="8"/>
      <name val="MS Sans Serif"/>
      <family val="2"/>
      <charset val="238"/>
    </font>
    <font>
      <b/>
      <sz val="8"/>
      <color indexed="8"/>
      <name val="Helv"/>
    </font>
    <font>
      <b/>
      <sz val="8"/>
      <name val="Arial"/>
      <family val="2"/>
      <charset val="238"/>
    </font>
    <font>
      <sz val="10"/>
      <name val="MS Serif"/>
      <family val="1"/>
      <charset val="238"/>
    </font>
    <font>
      <sz val="10"/>
      <color indexed="16"/>
      <name val="MS Serif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0"/>
      <color rgb="FF0070C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i/>
      <sz val="11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27">
    <xf numFmtId="0" fontId="0" fillId="0" borderId="0"/>
    <xf numFmtId="0" fontId="8" fillId="0" borderId="0"/>
    <xf numFmtId="0" fontId="18" fillId="0" borderId="0"/>
    <xf numFmtId="4" fontId="6" fillId="0" borderId="9"/>
    <xf numFmtId="4" fontId="17" fillId="0" borderId="9"/>
    <xf numFmtId="166" fontId="19" fillId="0" borderId="0" applyFont="0" applyFill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20" fillId="0" borderId="0">
      <alignment horizontal="center" wrapText="1"/>
      <protection locked="0"/>
    </xf>
    <xf numFmtId="0" fontId="20" fillId="0" borderId="0">
      <alignment horizontal="center" wrapText="1"/>
      <protection locked="0"/>
    </xf>
    <xf numFmtId="0" fontId="21" fillId="0" borderId="0" applyFont="0" applyFill="0" applyBorder="0" applyAlignment="0" applyProtection="0">
      <alignment horizontal="right"/>
    </xf>
    <xf numFmtId="0" fontId="22" fillId="0" borderId="0"/>
    <xf numFmtId="0" fontId="21" fillId="0" borderId="0" applyFont="0" applyFill="0" applyBorder="0" applyAlignment="0" applyProtection="0">
      <alignment horizontal="right"/>
    </xf>
    <xf numFmtId="0" fontId="21" fillId="0" borderId="0" applyFont="0" applyFill="0" applyBorder="0" applyAlignment="0" applyProtection="0">
      <alignment horizontal="right"/>
    </xf>
    <xf numFmtId="167" fontId="19" fillId="0" borderId="0" applyFill="0" applyBorder="0" applyAlignment="0"/>
    <xf numFmtId="167" fontId="19" fillId="0" borderId="0" applyFill="0" applyBorder="0" applyAlignment="0"/>
    <xf numFmtId="168" fontId="23" fillId="0" borderId="0" applyFill="0" applyBorder="0" applyAlignment="0"/>
    <xf numFmtId="169" fontId="23" fillId="0" borderId="0" applyFill="0" applyBorder="0" applyAlignment="0"/>
    <xf numFmtId="170" fontId="19" fillId="0" borderId="0" applyFill="0" applyBorder="0" applyAlignment="0"/>
    <xf numFmtId="170" fontId="19" fillId="0" borderId="0" applyFill="0" applyBorder="0" applyAlignment="0"/>
    <xf numFmtId="171" fontId="19" fillId="0" borderId="0" applyFill="0" applyBorder="0" applyAlignment="0"/>
    <xf numFmtId="171" fontId="19" fillId="0" borderId="0" applyFill="0" applyBorder="0" applyAlignment="0"/>
    <xf numFmtId="167" fontId="19" fillId="0" borderId="0" applyFill="0" applyBorder="0" applyAlignment="0"/>
    <xf numFmtId="167" fontId="19" fillId="0" borderId="0" applyFill="0" applyBorder="0" applyAlignment="0"/>
    <xf numFmtId="172" fontId="19" fillId="0" borderId="0" applyFill="0" applyBorder="0" applyAlignment="0"/>
    <xf numFmtId="172" fontId="19" fillId="0" borderId="0" applyFill="0" applyBorder="0" applyAlignment="0"/>
    <xf numFmtId="168" fontId="23" fillId="0" borderId="0" applyFill="0" applyBorder="0" applyAlignment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41" fillId="0" borderId="27" applyNumberFormat="0" applyFill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25" fillId="0" borderId="0" applyNumberFormat="0" applyAlignment="0">
      <alignment horizontal="left"/>
    </xf>
    <xf numFmtId="0" fontId="37" fillId="0" borderId="0" applyNumberFormat="0" applyAlignment="0">
      <alignment horizontal="left"/>
    </xf>
    <xf numFmtId="0" fontId="18" fillId="0" borderId="0" applyFont="0" applyFill="0" applyBorder="0" applyAlignment="0" applyProtection="0"/>
    <xf numFmtId="168" fontId="23" fillId="0" borderId="0" applyFont="0" applyFill="0" applyBorder="0" applyAlignment="0" applyProtection="0"/>
    <xf numFmtId="172" fontId="19" fillId="0" borderId="0" applyFont="0" applyFill="0" applyBorder="0" applyAlignment="0" applyProtection="0"/>
    <xf numFmtId="14" fontId="26" fillId="0" borderId="0" applyFill="0" applyBorder="0" applyAlignment="0"/>
    <xf numFmtId="174" fontId="19" fillId="0" borderId="28">
      <alignment vertical="center"/>
    </xf>
    <xf numFmtId="174" fontId="19" fillId="0" borderId="28">
      <alignment vertical="center"/>
    </xf>
    <xf numFmtId="167" fontId="19" fillId="0" borderId="0" applyFill="0" applyBorder="0" applyAlignment="0"/>
    <xf numFmtId="167" fontId="19" fillId="0" borderId="0" applyFill="0" applyBorder="0" applyAlignment="0"/>
    <xf numFmtId="168" fontId="23" fillId="0" borderId="0" applyFill="0" applyBorder="0" applyAlignment="0"/>
    <xf numFmtId="167" fontId="19" fillId="0" borderId="0" applyFill="0" applyBorder="0" applyAlignment="0"/>
    <xf numFmtId="167" fontId="19" fillId="0" borderId="0" applyFill="0" applyBorder="0" applyAlignment="0"/>
    <xf numFmtId="172" fontId="19" fillId="0" borderId="0" applyFill="0" applyBorder="0" applyAlignment="0"/>
    <xf numFmtId="172" fontId="19" fillId="0" borderId="0" applyFill="0" applyBorder="0" applyAlignment="0"/>
    <xf numFmtId="168" fontId="23" fillId="0" borderId="0" applyFill="0" applyBorder="0" applyAlignment="0"/>
    <xf numFmtId="0" fontId="27" fillId="0" borderId="0" applyNumberFormat="0" applyAlignment="0">
      <alignment horizontal="left"/>
    </xf>
    <xf numFmtId="0" fontId="38" fillId="0" borderId="0" applyNumberFormat="0" applyAlignment="0">
      <alignment horizontal="left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183" fontId="56" fillId="0" borderId="0" applyFont="0" applyFill="0" applyBorder="0" applyAlignment="0" applyProtection="0">
      <alignment vertical="top"/>
    </xf>
    <xf numFmtId="2" fontId="28" fillId="0" borderId="0">
      <alignment horizontal="left"/>
    </xf>
    <xf numFmtId="38" fontId="29" fillId="2" borderId="0" applyNumberFormat="0" applyBorder="0" applyAlignment="0" applyProtection="0"/>
    <xf numFmtId="175" fontId="21" fillId="0" borderId="0" applyNumberFormat="0" applyFill="0" applyBorder="0" applyProtection="0">
      <alignment horizontal="right"/>
    </xf>
    <xf numFmtId="175" fontId="21" fillId="0" borderId="0" applyNumberFormat="0" applyFill="0" applyBorder="0" applyProtection="0">
      <alignment horizontal="right"/>
    </xf>
    <xf numFmtId="0" fontId="30" fillId="0" borderId="13" applyNumberFormat="0" applyAlignment="0" applyProtection="0">
      <alignment horizontal="left" vertical="center"/>
    </xf>
    <xf numFmtId="0" fontId="30" fillId="0" borderId="9">
      <alignment horizontal="left" vertical="center"/>
    </xf>
    <xf numFmtId="0" fontId="31" fillId="0" borderId="29">
      <alignment horizontal="center"/>
    </xf>
    <xf numFmtId="0" fontId="31" fillId="0" borderId="29">
      <alignment horizontal="center"/>
    </xf>
    <xf numFmtId="0" fontId="31" fillId="0" borderId="0">
      <alignment horizontal="center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10" fontId="29" fillId="17" borderId="23" applyNumberFormat="0" applyBorder="0" applyAlignment="0" applyProtection="0"/>
    <xf numFmtId="0" fontId="43" fillId="18" borderId="30" applyNumberFormat="0" applyAlignment="0" applyProtection="0"/>
    <xf numFmtId="0" fontId="43" fillId="18" borderId="30" applyNumberFormat="0" applyAlignment="0" applyProtection="0"/>
    <xf numFmtId="0" fontId="43" fillId="18" borderId="30" applyNumberFormat="0" applyAlignment="0" applyProtection="0"/>
    <xf numFmtId="167" fontId="19" fillId="0" borderId="0" applyFill="0" applyBorder="0" applyAlignment="0"/>
    <xf numFmtId="167" fontId="19" fillId="0" borderId="0" applyFill="0" applyBorder="0" applyAlignment="0"/>
    <xf numFmtId="168" fontId="23" fillId="0" borderId="0" applyFill="0" applyBorder="0" applyAlignment="0"/>
    <xf numFmtId="167" fontId="19" fillId="0" borderId="0" applyFill="0" applyBorder="0" applyAlignment="0"/>
    <xf numFmtId="167" fontId="19" fillId="0" borderId="0" applyFill="0" applyBorder="0" applyAlignment="0"/>
    <xf numFmtId="172" fontId="19" fillId="0" borderId="0" applyFill="0" applyBorder="0" applyAlignment="0"/>
    <xf numFmtId="172" fontId="19" fillId="0" borderId="0" applyFill="0" applyBorder="0" applyAlignment="0"/>
    <xf numFmtId="168" fontId="23" fillId="0" borderId="0" applyFill="0" applyBorder="0" applyAlignment="0"/>
    <xf numFmtId="176" fontId="19" fillId="0" borderId="0" applyFont="0" applyFill="0" applyBorder="0" applyAlignment="0" applyProtection="0"/>
    <xf numFmtId="0" fontId="44" fillId="0" borderId="31" applyNumberFormat="0" applyFill="0" applyAlignment="0" applyProtection="0"/>
    <xf numFmtId="0" fontId="44" fillId="0" borderId="31" applyNumberFormat="0" applyFill="0" applyAlignment="0" applyProtection="0"/>
    <xf numFmtId="0" fontId="44" fillId="0" borderId="31" applyNumberFormat="0" applyFill="0" applyAlignment="0" applyProtection="0"/>
    <xf numFmtId="0" fontId="45" fillId="0" borderId="32" applyNumberFormat="0" applyFill="0" applyAlignment="0" applyProtection="0"/>
    <xf numFmtId="0" fontId="45" fillId="0" borderId="32" applyNumberFormat="0" applyFill="0" applyAlignment="0" applyProtection="0"/>
    <xf numFmtId="0" fontId="45" fillId="0" borderId="32" applyNumberFormat="0" applyFill="0" applyAlignment="0" applyProtection="0"/>
    <xf numFmtId="0" fontId="46" fillId="0" borderId="33" applyNumberFormat="0" applyFill="0" applyAlignment="0" applyProtection="0"/>
    <xf numFmtId="0" fontId="46" fillId="0" borderId="33" applyNumberFormat="0" applyFill="0" applyAlignment="0" applyProtection="0"/>
    <xf numFmtId="0" fontId="46" fillId="0" borderId="33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48" fillId="19" borderId="0" applyNumberFormat="0" applyBorder="0" applyAlignment="0" applyProtection="0"/>
    <xf numFmtId="0" fontId="26" fillId="0" borderId="0"/>
    <xf numFmtId="177" fontId="19" fillId="0" borderId="0"/>
    <xf numFmtId="177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26" fillId="0" borderId="0"/>
    <xf numFmtId="0" fontId="26" fillId="0" borderId="0"/>
    <xf numFmtId="0" fontId="57" fillId="0" borderId="0"/>
    <xf numFmtId="0" fontId="39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7" fillId="0" borderId="0"/>
    <xf numFmtId="0" fontId="57" fillId="0" borderId="0"/>
    <xf numFmtId="0" fontId="17" fillId="0" borderId="0"/>
    <xf numFmtId="14" fontId="20" fillId="0" borderId="0">
      <alignment horizontal="center" wrapText="1"/>
      <protection locked="0"/>
    </xf>
    <xf numFmtId="14" fontId="20" fillId="0" borderId="0">
      <alignment horizontal="center" wrapText="1"/>
      <protection locked="0"/>
    </xf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17" fillId="20" borderId="34" applyNumberFormat="0" applyFont="0" applyAlignment="0" applyProtection="0"/>
    <xf numFmtId="0" fontId="17" fillId="20" borderId="34" applyNumberFormat="0" applyFont="0" applyAlignment="0" applyProtection="0"/>
    <xf numFmtId="0" fontId="17" fillId="20" borderId="34" applyNumberFormat="0" applyFont="0" applyAlignment="0" applyProtection="0"/>
    <xf numFmtId="167" fontId="19" fillId="0" borderId="0" applyFill="0" applyBorder="0" applyAlignment="0"/>
    <xf numFmtId="167" fontId="19" fillId="0" borderId="0" applyFill="0" applyBorder="0" applyAlignment="0"/>
    <xf numFmtId="168" fontId="23" fillId="0" borderId="0" applyFill="0" applyBorder="0" applyAlignment="0"/>
    <xf numFmtId="167" fontId="19" fillId="0" borderId="0" applyFill="0" applyBorder="0" applyAlignment="0"/>
    <xf numFmtId="167" fontId="19" fillId="0" borderId="0" applyFill="0" applyBorder="0" applyAlignment="0"/>
    <xf numFmtId="172" fontId="19" fillId="0" borderId="0" applyFill="0" applyBorder="0" applyAlignment="0"/>
    <xf numFmtId="172" fontId="19" fillId="0" borderId="0" applyFill="0" applyBorder="0" applyAlignment="0"/>
    <xf numFmtId="168" fontId="23" fillId="0" borderId="0" applyFill="0" applyBorder="0" applyAlignment="0"/>
    <xf numFmtId="0" fontId="49" fillId="0" borderId="35" applyNumberFormat="0" applyFill="0" applyAlignment="0" applyProtection="0"/>
    <xf numFmtId="0" fontId="49" fillId="0" borderId="35" applyNumberFormat="0" applyFill="0" applyAlignment="0" applyProtection="0"/>
    <xf numFmtId="0" fontId="49" fillId="0" borderId="35" applyNumberFormat="0" applyFill="0" applyAlignment="0" applyProtection="0"/>
    <xf numFmtId="0" fontId="33" fillId="21" borderId="0" applyNumberFormat="0" applyFont="0" applyBorder="0" applyAlignment="0">
      <alignment horizontal="center"/>
    </xf>
    <xf numFmtId="0" fontId="33" fillId="21" borderId="0" applyNumberFormat="0" applyFont="0" applyBorder="0" applyAlignment="0">
      <alignment horizontal="center"/>
    </xf>
    <xf numFmtId="165" fontId="19" fillId="0" borderId="0" applyNumberFormat="0" applyFill="0" applyBorder="0" applyAlignment="0" applyProtection="0">
      <alignment horizontal="left"/>
    </xf>
    <xf numFmtId="165" fontId="19" fillId="0" borderId="0" applyNumberFormat="0" applyFill="0" applyBorder="0" applyAlignment="0" applyProtection="0">
      <alignment horizontal="left"/>
    </xf>
    <xf numFmtId="0" fontId="33" fillId="1" borderId="9" applyNumberFormat="0" applyFont="0" applyAlignment="0">
      <alignment horizontal="center"/>
    </xf>
    <xf numFmtId="0" fontId="33" fillId="1" borderId="9" applyNumberFormat="0" applyFont="0" applyAlignment="0">
      <alignment horizontal="center"/>
    </xf>
    <xf numFmtId="0" fontId="34" fillId="0" borderId="0" applyNumberFormat="0" applyFill="0" applyBorder="0" applyAlignment="0">
      <alignment horizontal="center"/>
    </xf>
    <xf numFmtId="0" fontId="34" fillId="0" borderId="0" applyNumberFormat="0" applyFill="0" applyBorder="0" applyAlignment="0">
      <alignment horizontal="center"/>
    </xf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40" fontId="35" fillId="0" borderId="0" applyBorder="0">
      <alignment horizontal="right"/>
    </xf>
    <xf numFmtId="4" fontId="4" fillId="2" borderId="25" applyNumberFormat="0" applyFont="0" applyFill="0" applyBorder="0" applyAlignment="0" applyProtection="0">
      <alignment horizontal="left" vertical="top"/>
    </xf>
    <xf numFmtId="49" fontId="26" fillId="0" borderId="0" applyFill="0" applyBorder="0" applyAlignment="0"/>
    <xf numFmtId="179" fontId="19" fillId="0" borderId="0" applyFill="0" applyBorder="0" applyAlignment="0"/>
    <xf numFmtId="179" fontId="19" fillId="0" borderId="0" applyFill="0" applyBorder="0" applyAlignment="0"/>
    <xf numFmtId="180" fontId="19" fillId="0" borderId="0" applyFill="0" applyBorder="0" applyAlignment="0"/>
    <xf numFmtId="180" fontId="19" fillId="0" borderId="0" applyFill="0" applyBorder="0" applyAlignment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81" fontId="36" fillId="0" borderId="0">
      <alignment vertical="center"/>
    </xf>
    <xf numFmtId="181" fontId="36" fillId="0" borderId="0">
      <alignment vertical="center"/>
    </xf>
    <xf numFmtId="182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0" fontId="52" fillId="8" borderId="36" applyNumberFormat="0" applyAlignment="0" applyProtection="0"/>
    <xf numFmtId="0" fontId="52" fillId="8" borderId="36" applyNumberFormat="0" applyAlignment="0" applyProtection="0"/>
    <xf numFmtId="0" fontId="52" fillId="8" borderId="36" applyNumberFormat="0" applyAlignment="0" applyProtection="0"/>
    <xf numFmtId="0" fontId="53" fillId="22" borderId="36" applyNumberFormat="0" applyAlignment="0" applyProtection="0"/>
    <xf numFmtId="0" fontId="53" fillId="22" borderId="36" applyNumberFormat="0" applyAlignment="0" applyProtection="0"/>
    <xf numFmtId="0" fontId="53" fillId="22" borderId="36" applyNumberFormat="0" applyAlignment="0" applyProtection="0"/>
    <xf numFmtId="0" fontId="54" fillId="22" borderId="37" applyNumberFormat="0" applyAlignment="0" applyProtection="0"/>
    <xf numFmtId="0" fontId="54" fillId="22" borderId="37" applyNumberFormat="0" applyAlignment="0" applyProtection="0"/>
    <xf numFmtId="0" fontId="54" fillId="22" borderId="37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185" fontId="8" fillId="0" borderId="0" applyFon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>
      <alignment horizontal="left" indent="2"/>
      <protection locked="0"/>
    </xf>
    <xf numFmtId="0" fontId="6" fillId="0" borderId="0">
      <alignment horizontal="left" indent="2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6" fillId="0" borderId="0"/>
    <xf numFmtId="0" fontId="6" fillId="0" borderId="0"/>
    <xf numFmtId="0" fontId="59" fillId="0" borderId="0" applyAlignment="0">
      <alignment vertical="top" wrapText="1"/>
      <protection locked="0"/>
    </xf>
    <xf numFmtId="0" fontId="6" fillId="0" borderId="0"/>
    <xf numFmtId="0" fontId="1" fillId="0" borderId="0"/>
    <xf numFmtId="0" fontId="26" fillId="0" borderId="0"/>
    <xf numFmtId="0" fontId="26" fillId="0" borderId="0"/>
    <xf numFmtId="0" fontId="57" fillId="0" borderId="0"/>
    <xf numFmtId="0" fontId="39" fillId="0" borderId="0"/>
    <xf numFmtId="0" fontId="57" fillId="0" borderId="0"/>
    <xf numFmtId="0" fontId="57" fillId="0" borderId="0"/>
    <xf numFmtId="0" fontId="59" fillId="0" borderId="0" applyAlignment="0">
      <alignment vertical="top" wrapText="1"/>
      <protection locked="0"/>
    </xf>
    <xf numFmtId="0" fontId="6" fillId="0" borderId="0"/>
    <xf numFmtId="0" fontId="19" fillId="0" borderId="0">
      <alignment horizontal="center"/>
    </xf>
    <xf numFmtId="0" fontId="6" fillId="0" borderId="0">
      <alignment horizontal="left" indent="2"/>
      <protection locked="0"/>
    </xf>
    <xf numFmtId="0" fontId="6" fillId="0" borderId="0"/>
    <xf numFmtId="0" fontId="6" fillId="0" borderId="0"/>
    <xf numFmtId="0" fontId="59" fillId="0" borderId="0" applyAlignment="0">
      <alignment vertical="top" wrapText="1"/>
      <protection locked="0"/>
    </xf>
    <xf numFmtId="0" fontId="6" fillId="0" borderId="0"/>
    <xf numFmtId="0" fontId="19" fillId="0" borderId="0">
      <alignment horizontal="center"/>
    </xf>
    <xf numFmtId="0" fontId="6" fillId="0" borderId="0">
      <alignment horizontal="left" indent="2"/>
      <protection locked="0"/>
    </xf>
    <xf numFmtId="0" fontId="6" fillId="0" borderId="0"/>
    <xf numFmtId="0" fontId="6" fillId="0" borderId="0"/>
    <xf numFmtId="0" fontId="39" fillId="0" borderId="0"/>
    <xf numFmtId="0" fontId="57" fillId="0" borderId="0"/>
    <xf numFmtId="0" fontId="39" fillId="0" borderId="0"/>
    <xf numFmtId="0" fontId="57" fillId="0" borderId="0"/>
    <xf numFmtId="0" fontId="39" fillId="0" borderId="0"/>
    <xf numFmtId="0" fontId="5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57" fillId="0" borderId="0"/>
    <xf numFmtId="0" fontId="39" fillId="0" borderId="0"/>
    <xf numFmtId="0" fontId="57" fillId="0" borderId="0"/>
    <xf numFmtId="0" fontId="39" fillId="0" borderId="0"/>
    <xf numFmtId="0" fontId="57" fillId="0" borderId="0"/>
    <xf numFmtId="0" fontId="39" fillId="0" borderId="0"/>
    <xf numFmtId="0" fontId="39" fillId="0" borderId="0"/>
    <xf numFmtId="0" fontId="59" fillId="0" borderId="0" applyAlignment="0">
      <alignment vertical="top" wrapText="1"/>
      <protection locked="0"/>
    </xf>
    <xf numFmtId="0" fontId="6" fillId="0" borderId="0"/>
    <xf numFmtId="0" fontId="19" fillId="0" borderId="0">
      <alignment horizontal="center"/>
    </xf>
    <xf numFmtId="0" fontId="6" fillId="0" borderId="0">
      <alignment horizontal="left" indent="2"/>
      <protection locked="0"/>
    </xf>
    <xf numFmtId="0" fontId="6" fillId="0" borderId="0"/>
    <xf numFmtId="0" fontId="6" fillId="0" borderId="0"/>
  </cellStyleXfs>
  <cellXfs count="95">
    <xf numFmtId="0" fontId="0" fillId="0" borderId="0" xfId="0"/>
    <xf numFmtId="0" fontId="10" fillId="0" borderId="0" xfId="1" applyFont="1" applyAlignment="1" applyProtection="1">
      <alignment horizontal="center"/>
    </xf>
    <xf numFmtId="0" fontId="8" fillId="0" borderId="0" xfId="1" applyProtection="1"/>
    <xf numFmtId="0" fontId="11" fillId="0" borderId="0" xfId="1" applyFont="1" applyAlignment="1" applyProtection="1">
      <alignment horizontal="centerContinuous"/>
    </xf>
    <xf numFmtId="0" fontId="12" fillId="0" borderId="0" xfId="1" applyFont="1" applyAlignment="1" applyProtection="1">
      <alignment horizontal="centerContinuous"/>
    </xf>
    <xf numFmtId="0" fontId="12" fillId="0" borderId="0" xfId="1" applyFont="1" applyAlignment="1" applyProtection="1">
      <alignment horizontal="right"/>
    </xf>
    <xf numFmtId="0" fontId="63" fillId="0" borderId="14" xfId="1" applyFont="1" applyBorder="1" applyAlignment="1" applyProtection="1">
      <alignment horizontal="center"/>
    </xf>
    <xf numFmtId="0" fontId="63" fillId="0" borderId="15" xfId="1" applyFont="1" applyBorder="1" applyAlignment="1" applyProtection="1">
      <alignment horizontal="center"/>
    </xf>
    <xf numFmtId="0" fontId="64" fillId="0" borderId="38" xfId="482" applyFont="1" applyBorder="1" applyAlignment="1" applyProtection="1">
      <alignment horizontal="left"/>
    </xf>
    <xf numFmtId="0" fontId="64" fillId="0" borderId="16" xfId="482" applyFont="1" applyBorder="1" applyAlignment="1" applyProtection="1">
      <alignment horizontal="left"/>
    </xf>
    <xf numFmtId="0" fontId="63" fillId="0" borderId="16" xfId="1" applyFont="1" applyBorder="1" applyProtection="1"/>
    <xf numFmtId="0" fontId="63" fillId="0" borderId="17" xfId="1" applyFont="1" applyBorder="1" applyProtection="1"/>
    <xf numFmtId="0" fontId="63" fillId="0" borderId="16" xfId="1" applyFont="1" applyBorder="1" applyAlignment="1" applyProtection="1">
      <alignment horizontal="left"/>
    </xf>
    <xf numFmtId="0" fontId="63" fillId="0" borderId="0" xfId="1" applyFont="1" applyProtection="1"/>
    <xf numFmtId="49" fontId="63" fillId="0" borderId="18" xfId="1" applyNumberFormat="1" applyFont="1" applyBorder="1" applyAlignment="1" applyProtection="1">
      <alignment horizontal="center"/>
    </xf>
    <xf numFmtId="0" fontId="63" fillId="0" borderId="19" xfId="1" applyFont="1" applyBorder="1" applyAlignment="1" applyProtection="1">
      <alignment horizontal="center"/>
    </xf>
    <xf numFmtId="0" fontId="64" fillId="0" borderId="39" xfId="1" applyFont="1" applyFill="1" applyBorder="1" applyAlignment="1" applyProtection="1">
      <alignment horizontal="left"/>
    </xf>
    <xf numFmtId="0" fontId="64" fillId="0" borderId="20" xfId="1" applyFont="1" applyFill="1" applyBorder="1" applyAlignment="1" applyProtection="1">
      <alignment horizontal="left"/>
    </xf>
    <xf numFmtId="0" fontId="63" fillId="0" borderId="20" xfId="1" applyFont="1" applyBorder="1" applyProtection="1"/>
    <xf numFmtId="0" fontId="63" fillId="0" borderId="21" xfId="1" applyFont="1" applyBorder="1" applyAlignment="1" applyProtection="1">
      <alignment shrinkToFit="1"/>
    </xf>
    <xf numFmtId="0" fontId="63" fillId="0" borderId="20" xfId="1" applyFont="1" applyBorder="1" applyAlignment="1" applyProtection="1">
      <alignment shrinkToFit="1"/>
    </xf>
    <xf numFmtId="0" fontId="9" fillId="0" borderId="0" xfId="1" applyFont="1" applyFill="1" applyProtection="1"/>
    <xf numFmtId="0" fontId="8" fillId="0" borderId="0" xfId="1" applyFont="1" applyFill="1" applyProtection="1"/>
    <xf numFmtId="0" fontId="8" fillId="0" borderId="0" xfId="1" applyFill="1" applyProtection="1"/>
    <xf numFmtId="0" fontId="8" fillId="0" borderId="0" xfId="1" applyFill="1" applyAlignment="1" applyProtection="1">
      <alignment horizontal="right"/>
    </xf>
    <xf numFmtId="0" fontId="8" fillId="0" borderId="0" xfId="1" applyFill="1" applyAlignment="1" applyProtection="1"/>
    <xf numFmtId="49" fontId="4" fillId="0" borderId="23" xfId="1" applyNumberFormat="1" applyFont="1" applyFill="1" applyBorder="1" applyProtection="1"/>
    <xf numFmtId="0" fontId="4" fillId="0" borderId="10" xfId="1" applyFont="1" applyFill="1" applyBorder="1" applyAlignment="1" applyProtection="1">
      <alignment horizontal="center"/>
    </xf>
    <xf numFmtId="0" fontId="4" fillId="0" borderId="10" xfId="1" applyNumberFormat="1" applyFont="1" applyFill="1" applyBorder="1" applyAlignment="1" applyProtection="1">
      <alignment horizontal="center"/>
    </xf>
    <xf numFmtId="0" fontId="4" fillId="0" borderId="23" xfId="1" applyFont="1" applyFill="1" applyBorder="1" applyAlignment="1" applyProtection="1">
      <alignment horizontal="center"/>
    </xf>
    <xf numFmtId="0" fontId="13" fillId="0" borderId="23" xfId="1" applyFont="1" applyFill="1" applyBorder="1" applyProtection="1"/>
    <xf numFmtId="0" fontId="5" fillId="0" borderId="22" xfId="1" applyFont="1" applyFill="1" applyBorder="1" applyAlignment="1" applyProtection="1">
      <alignment horizontal="center"/>
    </xf>
    <xf numFmtId="49" fontId="5" fillId="0" borderId="22" xfId="1" applyNumberFormat="1" applyFont="1" applyFill="1" applyBorder="1" applyAlignment="1" applyProtection="1">
      <alignment horizontal="left"/>
    </xf>
    <xf numFmtId="0" fontId="5" fillId="0" borderId="22" xfId="1" applyFont="1" applyFill="1" applyBorder="1" applyProtection="1"/>
    <xf numFmtId="0" fontId="8" fillId="0" borderId="22" xfId="1" applyFill="1" applyBorder="1" applyAlignment="1" applyProtection="1">
      <alignment horizontal="center"/>
    </xf>
    <xf numFmtId="0" fontId="8" fillId="0" borderId="22" xfId="1" applyNumberFormat="1" applyFill="1" applyBorder="1" applyAlignment="1" applyProtection="1">
      <alignment horizontal="right"/>
    </xf>
    <xf numFmtId="0" fontId="8" fillId="0" borderId="22" xfId="1" applyNumberFormat="1" applyFill="1" applyBorder="1" applyProtection="1"/>
    <xf numFmtId="0" fontId="7" fillId="0" borderId="25" xfId="1" applyNumberFormat="1" applyFont="1" applyFill="1" applyBorder="1" applyProtection="1"/>
    <xf numFmtId="0" fontId="14" fillId="0" borderId="0" xfId="1" applyFont="1" applyProtection="1"/>
    <xf numFmtId="0" fontId="6" fillId="0" borderId="22" xfId="1" applyFont="1" applyFill="1" applyBorder="1" applyAlignment="1" applyProtection="1">
      <alignment horizontal="center"/>
    </xf>
    <xf numFmtId="49" fontId="6" fillId="0" borderId="22" xfId="1" applyNumberFormat="1" applyFont="1" applyFill="1" applyBorder="1" applyAlignment="1" applyProtection="1">
      <alignment horizontal="left"/>
    </xf>
    <xf numFmtId="0" fontId="6" fillId="0" borderId="22" xfId="1" applyFont="1" applyFill="1" applyBorder="1" applyAlignment="1" applyProtection="1">
      <alignment wrapText="1"/>
    </xf>
    <xf numFmtId="49" fontId="6" fillId="0" borderId="22" xfId="1" applyNumberFormat="1" applyFont="1" applyFill="1" applyBorder="1" applyAlignment="1" applyProtection="1">
      <alignment horizontal="center" shrinkToFit="1"/>
    </xf>
    <xf numFmtId="4" fontId="6" fillId="0" borderId="22" xfId="1" applyNumberFormat="1" applyFont="1" applyFill="1" applyBorder="1" applyAlignment="1" applyProtection="1">
      <alignment horizontal="right"/>
    </xf>
    <xf numFmtId="4" fontId="6" fillId="0" borderId="22" xfId="1" applyNumberFormat="1" applyFont="1" applyFill="1" applyBorder="1" applyProtection="1"/>
    <xf numFmtId="164" fontId="6" fillId="0" borderId="22" xfId="1" applyNumberFormat="1" applyFont="1" applyFill="1" applyBorder="1" applyProtection="1"/>
    <xf numFmtId="0" fontId="19" fillId="0" borderId="4" xfId="1" applyNumberFormat="1" applyFont="1" applyFill="1" applyBorder="1" applyProtection="1"/>
    <xf numFmtId="0" fontId="61" fillId="0" borderId="22" xfId="1" applyFont="1" applyFill="1" applyBorder="1" applyAlignment="1" applyProtection="1">
      <alignment wrapText="1"/>
    </xf>
    <xf numFmtId="0" fontId="61" fillId="0" borderId="22" xfId="1" applyFont="1" applyFill="1" applyBorder="1" applyAlignment="1" applyProtection="1">
      <alignment horizontal="left" wrapText="1"/>
    </xf>
    <xf numFmtId="0" fontId="8" fillId="0" borderId="26" xfId="1" applyFill="1" applyBorder="1" applyAlignment="1" applyProtection="1">
      <alignment horizontal="center"/>
    </xf>
    <xf numFmtId="49" fontId="3" fillId="0" borderId="26" xfId="1" applyNumberFormat="1" applyFont="1" applyFill="1" applyBorder="1" applyAlignment="1" applyProtection="1">
      <alignment horizontal="left"/>
    </xf>
    <xf numFmtId="0" fontId="3" fillId="0" borderId="26" xfId="1" applyFont="1" applyFill="1" applyBorder="1" applyProtection="1"/>
    <xf numFmtId="4" fontId="8" fillId="0" borderId="26" xfId="1" applyNumberFormat="1" applyFill="1" applyBorder="1" applyAlignment="1" applyProtection="1">
      <alignment horizontal="right"/>
    </xf>
    <xf numFmtId="4" fontId="5" fillId="0" borderId="26" xfId="1" applyNumberFormat="1" applyFont="1" applyFill="1" applyBorder="1" applyProtection="1"/>
    <xf numFmtId="0" fontId="5" fillId="0" borderId="26" xfId="1" applyFont="1" applyFill="1" applyBorder="1" applyProtection="1"/>
    <xf numFmtId="164" fontId="5" fillId="0" borderId="26" xfId="1" applyNumberFormat="1" applyFont="1" applyFill="1" applyBorder="1" applyProtection="1"/>
    <xf numFmtId="3" fontId="8" fillId="0" borderId="0" xfId="1" applyNumberFormat="1" applyProtection="1"/>
    <xf numFmtId="0" fontId="17" fillId="0" borderId="22" xfId="1" applyFont="1" applyFill="1" applyBorder="1" applyAlignment="1" applyProtection="1">
      <alignment horizontal="center"/>
    </xf>
    <xf numFmtId="0" fontId="7" fillId="0" borderId="22" xfId="1" applyNumberFormat="1" applyFont="1" applyFill="1" applyBorder="1" applyProtection="1"/>
    <xf numFmtId="0" fontId="6" fillId="0" borderId="22" xfId="1" applyFont="1" applyFill="1" applyBorder="1" applyAlignment="1" applyProtection="1">
      <alignment horizontal="center" vertical="top"/>
    </xf>
    <xf numFmtId="49" fontId="6" fillId="0" borderId="22" xfId="1" applyNumberFormat="1" applyFont="1" applyFill="1" applyBorder="1" applyAlignment="1" applyProtection="1">
      <alignment horizontal="left" vertical="top"/>
    </xf>
    <xf numFmtId="49" fontId="3" fillId="0" borderId="22" xfId="1" applyNumberFormat="1" applyFont="1" applyFill="1" applyBorder="1" applyAlignment="1" applyProtection="1">
      <alignment horizontal="left"/>
    </xf>
    <xf numFmtId="0" fontId="3" fillId="0" borderId="22" xfId="1" applyFont="1" applyFill="1" applyBorder="1" applyProtection="1"/>
    <xf numFmtId="4" fontId="8" fillId="0" borderId="22" xfId="1" applyNumberFormat="1" applyFill="1" applyBorder="1" applyAlignment="1" applyProtection="1">
      <alignment horizontal="right"/>
    </xf>
    <xf numFmtId="4" fontId="5" fillId="0" borderId="22" xfId="1" applyNumberFormat="1" applyFont="1" applyFill="1" applyBorder="1" applyProtection="1"/>
    <xf numFmtId="164" fontId="5" fillId="0" borderId="22" xfId="1" applyNumberFormat="1" applyFont="1" applyFill="1" applyBorder="1" applyProtection="1"/>
    <xf numFmtId="0" fontId="8" fillId="0" borderId="1" xfId="1" applyBorder="1" applyProtection="1"/>
    <xf numFmtId="0" fontId="8" fillId="0" borderId="2" xfId="1" applyBorder="1" applyProtection="1"/>
    <xf numFmtId="0" fontId="62" fillId="0" borderId="2" xfId="1" applyFont="1" applyBorder="1" applyProtection="1"/>
    <xf numFmtId="4" fontId="62" fillId="0" borderId="2" xfId="1" applyNumberFormat="1" applyFont="1" applyBorder="1" applyProtection="1"/>
    <xf numFmtId="0" fontId="8" fillId="0" borderId="3" xfId="1" applyBorder="1" applyProtection="1"/>
    <xf numFmtId="0" fontId="19" fillId="0" borderId="8" xfId="1" applyFont="1" applyBorder="1" applyProtection="1"/>
    <xf numFmtId="0" fontId="19" fillId="0" borderId="7" xfId="1" applyFont="1" applyBorder="1" applyProtection="1"/>
    <xf numFmtId="0" fontId="8" fillId="0" borderId="7" xfId="1" applyBorder="1" applyProtection="1"/>
    <xf numFmtId="0" fontId="8" fillId="0" borderId="6" xfId="1" applyBorder="1" applyProtection="1"/>
    <xf numFmtId="0" fontId="19" fillId="0" borderId="5" xfId="1" applyFont="1" applyBorder="1" applyProtection="1"/>
    <xf numFmtId="0" fontId="19" fillId="0" borderId="0" xfId="1" applyFont="1" applyBorder="1" applyProtection="1"/>
    <xf numFmtId="0" fontId="8" fillId="0" borderId="0" xfId="1" applyBorder="1" applyProtection="1"/>
    <xf numFmtId="0" fontId="8" fillId="0" borderId="4" xfId="1" applyBorder="1" applyProtection="1"/>
    <xf numFmtId="0" fontId="58" fillId="0" borderId="0" xfId="1" applyFont="1" applyBorder="1" applyProtection="1"/>
    <xf numFmtId="0" fontId="19" fillId="0" borderId="11" xfId="1" applyFont="1" applyBorder="1" applyProtection="1"/>
    <xf numFmtId="0" fontId="19" fillId="0" borderId="12" xfId="1" applyFont="1" applyBorder="1" applyProtection="1"/>
    <xf numFmtId="0" fontId="8" fillId="0" borderId="12" xfId="1" applyBorder="1" applyProtection="1"/>
    <xf numFmtId="0" fontId="8" fillId="0" borderId="24" xfId="1" applyBorder="1" applyProtection="1"/>
    <xf numFmtId="0" fontId="15" fillId="0" borderId="0" xfId="1" applyFont="1" applyAlignment="1" applyProtection="1"/>
    <xf numFmtId="0" fontId="8" fillId="0" borderId="0" xfId="1" applyAlignment="1" applyProtection="1">
      <alignment horizontal="right"/>
    </xf>
    <xf numFmtId="0" fontId="16" fillId="0" borderId="0" xfId="1" applyFont="1" applyBorder="1" applyProtection="1"/>
    <xf numFmtId="3" fontId="16" fillId="0" borderId="0" xfId="1" applyNumberFormat="1" applyFont="1" applyBorder="1" applyAlignment="1" applyProtection="1">
      <alignment horizontal="right"/>
    </xf>
    <xf numFmtId="4" fontId="16" fillId="0" borderId="0" xfId="1" applyNumberFormat="1" applyFont="1" applyBorder="1" applyProtection="1"/>
    <xf numFmtId="0" fontId="15" fillId="0" borderId="0" xfId="1" applyFont="1" applyBorder="1" applyAlignment="1" applyProtection="1"/>
    <xf numFmtId="0" fontId="8" fillId="0" borderId="0" xfId="1" applyBorder="1" applyAlignment="1" applyProtection="1">
      <alignment horizontal="right"/>
    </xf>
    <xf numFmtId="4" fontId="6" fillId="0" borderId="22" xfId="1" applyNumberFormat="1" applyFont="1" applyFill="1" applyBorder="1" applyAlignment="1" applyProtection="1">
      <alignment horizontal="right"/>
      <protection locked="0"/>
    </xf>
    <xf numFmtId="4" fontId="8" fillId="0" borderId="26" xfId="1" applyNumberFormat="1" applyFill="1" applyBorder="1" applyAlignment="1" applyProtection="1">
      <alignment horizontal="right"/>
      <protection locked="0"/>
    </xf>
    <xf numFmtId="0" fontId="8" fillId="0" borderId="22" xfId="1" applyNumberFormat="1" applyFill="1" applyBorder="1" applyAlignment="1" applyProtection="1">
      <alignment horizontal="right"/>
      <protection locked="0"/>
    </xf>
    <xf numFmtId="4" fontId="8" fillId="0" borderId="22" xfId="1" applyNumberFormat="1" applyFill="1" applyBorder="1" applyAlignment="1" applyProtection="1">
      <alignment horizontal="right"/>
      <protection locked="0"/>
    </xf>
  </cellXfs>
  <cellStyles count="527">
    <cellStyle name="_x0004_" xfId="2"/>
    <cellStyle name="1 000 EUR" xfId="3"/>
    <cellStyle name="1 000 EUR 2" xfId="4"/>
    <cellStyle name="1 000 Kč_TP-42N1" xfId="5"/>
    <cellStyle name="20 % – Zvýraznění1 2" xfId="6"/>
    <cellStyle name="20 % – Zvýraznění1 3" xfId="7"/>
    <cellStyle name="20 % – Zvýraznění1 4" xfId="8"/>
    <cellStyle name="20 % – Zvýraznění2 2" xfId="9"/>
    <cellStyle name="20 % – Zvýraznění2 3" xfId="10"/>
    <cellStyle name="20 % – Zvýraznění2 4" xfId="11"/>
    <cellStyle name="20 % – Zvýraznění3 2" xfId="12"/>
    <cellStyle name="20 % – Zvýraznění3 3" xfId="13"/>
    <cellStyle name="20 % – Zvýraznění3 4" xfId="14"/>
    <cellStyle name="20 % – Zvýraznění4 2" xfId="15"/>
    <cellStyle name="20 % – Zvýraznění4 3" xfId="16"/>
    <cellStyle name="20 % – Zvýraznění4 4" xfId="17"/>
    <cellStyle name="20 % – Zvýraznění5 2" xfId="18"/>
    <cellStyle name="20 % – Zvýraznění5 3" xfId="19"/>
    <cellStyle name="20 % – Zvýraznění5 4" xfId="20"/>
    <cellStyle name="20 % – Zvýraznění6 2" xfId="21"/>
    <cellStyle name="20 % – Zvýraznění6 3" xfId="22"/>
    <cellStyle name="20 % – Zvýraznění6 4" xfId="23"/>
    <cellStyle name="40 % – Zvýraznění1 2" xfId="24"/>
    <cellStyle name="40 % – Zvýraznění1 3" xfId="25"/>
    <cellStyle name="40 % – Zvýraznění1 4" xfId="26"/>
    <cellStyle name="40 % – Zvýraznění2 2" xfId="27"/>
    <cellStyle name="40 % – Zvýraznění2 3" xfId="28"/>
    <cellStyle name="40 % – Zvýraznění2 4" xfId="29"/>
    <cellStyle name="40 % – Zvýraznění3 2" xfId="30"/>
    <cellStyle name="40 % – Zvýraznění3 3" xfId="31"/>
    <cellStyle name="40 % – Zvýraznění3 4" xfId="32"/>
    <cellStyle name="40 % – Zvýraznění4 2" xfId="33"/>
    <cellStyle name="40 % – Zvýraznění4 3" xfId="34"/>
    <cellStyle name="40 % – Zvýraznění4 4" xfId="35"/>
    <cellStyle name="40 % – Zvýraznění5 2" xfId="36"/>
    <cellStyle name="40 % – Zvýraznění5 3" xfId="37"/>
    <cellStyle name="40 % – Zvýraznění5 4" xfId="38"/>
    <cellStyle name="40 % – Zvýraznění6 2" xfId="39"/>
    <cellStyle name="40 % – Zvýraznění6 3" xfId="40"/>
    <cellStyle name="40 % – Zvýraznění6 4" xfId="41"/>
    <cellStyle name="60 % – Zvýraznění1 2" xfId="42"/>
    <cellStyle name="60 % – Zvýraznění1 3" xfId="43"/>
    <cellStyle name="60 % – Zvýraznění1 4" xfId="44"/>
    <cellStyle name="60 % – Zvýraznění2 2" xfId="45"/>
    <cellStyle name="60 % – Zvýraznění2 3" xfId="46"/>
    <cellStyle name="60 % – Zvýraznění2 4" xfId="47"/>
    <cellStyle name="60 % – Zvýraznění3 2" xfId="48"/>
    <cellStyle name="60 % – Zvýraznění3 3" xfId="49"/>
    <cellStyle name="60 % – Zvýraznění3 4" xfId="50"/>
    <cellStyle name="60 % – Zvýraznění4 2" xfId="51"/>
    <cellStyle name="60 % – Zvýraznění4 3" xfId="52"/>
    <cellStyle name="60 % – Zvýraznění4 4" xfId="53"/>
    <cellStyle name="60 % – Zvýraznění5 2" xfId="54"/>
    <cellStyle name="60 % – Zvýraznění5 3" xfId="55"/>
    <cellStyle name="60 % – Zvýraznění5 4" xfId="56"/>
    <cellStyle name="60 % – Zvýraznění6 2" xfId="57"/>
    <cellStyle name="60 % – Zvýraznění6 3" xfId="58"/>
    <cellStyle name="60 % – Zvýraznění6 4" xfId="59"/>
    <cellStyle name="args.style" xfId="60"/>
    <cellStyle name="args.style 2" xfId="61"/>
    <cellStyle name="blank" xfId="62"/>
    <cellStyle name="blank - Style1" xfId="63"/>
    <cellStyle name="blank 2" xfId="64"/>
    <cellStyle name="blank 3" xfId="65"/>
    <cellStyle name="Calc Currency (0)" xfId="66"/>
    <cellStyle name="Calc Currency (0) 2" xfId="67"/>
    <cellStyle name="Calc Currency (2)" xfId="68"/>
    <cellStyle name="Calc Percent (0)" xfId="69"/>
    <cellStyle name="Calc Percent (1)" xfId="70"/>
    <cellStyle name="Calc Percent (1) 2" xfId="71"/>
    <cellStyle name="Calc Percent (2)" xfId="72"/>
    <cellStyle name="Calc Percent (2) 2" xfId="73"/>
    <cellStyle name="Calc Units (0)" xfId="74"/>
    <cellStyle name="Calc Units (0) 2" xfId="75"/>
    <cellStyle name="Calc Units (1)" xfId="76"/>
    <cellStyle name="Calc Units (1) 2" xfId="77"/>
    <cellStyle name="Calc Units (2)" xfId="78"/>
    <cellStyle name="Celkem 2" xfId="79"/>
    <cellStyle name="Celkem 3" xfId="80"/>
    <cellStyle name="Celkem 4" xfId="81"/>
    <cellStyle name="Comma  - Style2" xfId="82"/>
    <cellStyle name="Comma  - Style3" xfId="83"/>
    <cellStyle name="Comma  - Style4" xfId="84"/>
    <cellStyle name="Comma  - Style5" xfId="85"/>
    <cellStyle name="Comma  - Style6" xfId="86"/>
    <cellStyle name="Comma  - Style7" xfId="87"/>
    <cellStyle name="Comma  - Style8" xfId="88"/>
    <cellStyle name="Comma [0]_#6 Temps &amp; Contractors" xfId="89"/>
    <cellStyle name="Comma [00]" xfId="90"/>
    <cellStyle name="Comma [00] 2" xfId="91"/>
    <cellStyle name="Comma_#6 Temps &amp; Contractors" xfId="92"/>
    <cellStyle name="Copied" xfId="93"/>
    <cellStyle name="Copied 2" xfId="94"/>
    <cellStyle name="Currency [0]_#6 Temps &amp; Contractors" xfId="95"/>
    <cellStyle name="Currency [00]" xfId="96"/>
    <cellStyle name="Currency_#6 Temps &amp; Contractors" xfId="97"/>
    <cellStyle name="čárky [0]_PolozRozpisNakladu.xls" xfId="471"/>
    <cellStyle name="Date Short" xfId="98"/>
    <cellStyle name="DELTA" xfId="99"/>
    <cellStyle name="DELTA 2" xfId="100"/>
    <cellStyle name="Enter Currency (0)" xfId="101"/>
    <cellStyle name="Enter Currency (0) 2" xfId="102"/>
    <cellStyle name="Enter Currency (2)" xfId="103"/>
    <cellStyle name="Enter Units (0)" xfId="104"/>
    <cellStyle name="Enter Units (0) 2" xfId="105"/>
    <cellStyle name="Enter Units (1)" xfId="106"/>
    <cellStyle name="Enter Units (1) 2" xfId="107"/>
    <cellStyle name="Enter Units (2)" xfId="108"/>
    <cellStyle name="Entered" xfId="109"/>
    <cellStyle name="Entered 2" xfId="110"/>
    <cellStyle name="Euro" xfId="111"/>
    <cellStyle name="Euro 10" xfId="112"/>
    <cellStyle name="Euro 10 2" xfId="113"/>
    <cellStyle name="Euro 10 3" xfId="114"/>
    <cellStyle name="Euro 11" xfId="115"/>
    <cellStyle name="Euro 11 2" xfId="116"/>
    <cellStyle name="Euro 11 3" xfId="117"/>
    <cellStyle name="Euro 12" xfId="118"/>
    <cellStyle name="Euro 12 2" xfId="119"/>
    <cellStyle name="Euro 12 3" xfId="120"/>
    <cellStyle name="Euro 13" xfId="121"/>
    <cellStyle name="Euro 13 2" xfId="122"/>
    <cellStyle name="Euro 13 3" xfId="123"/>
    <cellStyle name="Euro 14" xfId="124"/>
    <cellStyle name="Euro 14 2" xfId="125"/>
    <cellStyle name="Euro 14 3" xfId="126"/>
    <cellStyle name="Euro 15" xfId="127"/>
    <cellStyle name="Euro 15 2" xfId="128"/>
    <cellStyle name="Euro 15 3" xfId="129"/>
    <cellStyle name="Euro 16" xfId="130"/>
    <cellStyle name="Euro 16 2" xfId="131"/>
    <cellStyle name="Euro 16 3" xfId="132"/>
    <cellStyle name="Euro 17" xfId="133"/>
    <cellStyle name="Euro 17 2" xfId="134"/>
    <cellStyle name="Euro 17 3" xfId="135"/>
    <cellStyle name="Euro 18" xfId="136"/>
    <cellStyle name="Euro 18 2" xfId="137"/>
    <cellStyle name="Euro 18 3" xfId="138"/>
    <cellStyle name="Euro 19" xfId="139"/>
    <cellStyle name="Euro 19 2" xfId="140"/>
    <cellStyle name="Euro 19 3" xfId="141"/>
    <cellStyle name="Euro 2" xfId="142"/>
    <cellStyle name="Euro 2 2" xfId="143"/>
    <cellStyle name="Euro 2 3" xfId="144"/>
    <cellStyle name="Euro 20" xfId="145"/>
    <cellStyle name="Euro 20 2" xfId="146"/>
    <cellStyle name="Euro 20 3" xfId="147"/>
    <cellStyle name="Euro 21" xfId="148"/>
    <cellStyle name="Euro 21 2" xfId="149"/>
    <cellStyle name="Euro 21 3" xfId="150"/>
    <cellStyle name="Euro 22" xfId="151"/>
    <cellStyle name="Euro 22 2" xfId="152"/>
    <cellStyle name="Euro 22 3" xfId="153"/>
    <cellStyle name="Euro 23" xfId="154"/>
    <cellStyle name="Euro 23 2" xfId="155"/>
    <cellStyle name="Euro 23 3" xfId="156"/>
    <cellStyle name="Euro 24" xfId="157"/>
    <cellStyle name="Euro 24 2" xfId="158"/>
    <cellStyle name="Euro 24 3" xfId="159"/>
    <cellStyle name="Euro 25" xfId="160"/>
    <cellStyle name="Euro 25 2" xfId="161"/>
    <cellStyle name="Euro 25 3" xfId="162"/>
    <cellStyle name="Euro 26" xfId="163"/>
    <cellStyle name="Euro 26 2" xfId="164"/>
    <cellStyle name="Euro 26 3" xfId="165"/>
    <cellStyle name="Euro 27" xfId="166"/>
    <cellStyle name="Euro 27 2" xfId="167"/>
    <cellStyle name="Euro 27 3" xfId="168"/>
    <cellStyle name="Euro 28" xfId="169"/>
    <cellStyle name="Euro 28 2" xfId="170"/>
    <cellStyle name="Euro 28 3" xfId="171"/>
    <cellStyle name="Euro 29" xfId="172"/>
    <cellStyle name="Euro 29 2" xfId="173"/>
    <cellStyle name="Euro 29 3" xfId="174"/>
    <cellStyle name="Euro 3" xfId="175"/>
    <cellStyle name="Euro 3 2" xfId="176"/>
    <cellStyle name="Euro 3 3" xfId="177"/>
    <cellStyle name="Euro 30" xfId="178"/>
    <cellStyle name="Euro 30 2" xfId="179"/>
    <cellStyle name="Euro 30 3" xfId="180"/>
    <cellStyle name="Euro 31" xfId="181"/>
    <cellStyle name="Euro 31 2" xfId="182"/>
    <cellStyle name="Euro 4" xfId="183"/>
    <cellStyle name="Euro 4 2" xfId="184"/>
    <cellStyle name="Euro 4 3" xfId="185"/>
    <cellStyle name="Euro 5" xfId="186"/>
    <cellStyle name="Euro 5 2" xfId="187"/>
    <cellStyle name="Euro 5 3" xfId="188"/>
    <cellStyle name="Euro 6" xfId="189"/>
    <cellStyle name="Euro 6 2" xfId="190"/>
    <cellStyle name="Euro 6 3" xfId="191"/>
    <cellStyle name="Euro 7" xfId="192"/>
    <cellStyle name="Euro 7 2" xfId="193"/>
    <cellStyle name="Euro 7 3" xfId="194"/>
    <cellStyle name="Euro 8" xfId="195"/>
    <cellStyle name="Euro 8 2" xfId="196"/>
    <cellStyle name="Euro 8 3" xfId="197"/>
    <cellStyle name="Euro 9" xfId="198"/>
    <cellStyle name="Euro 9 2" xfId="199"/>
    <cellStyle name="Euro 9 3" xfId="200"/>
    <cellStyle name="G10" xfId="201"/>
    <cellStyle name="Grey" xfId="202"/>
    <cellStyle name="Header" xfId="203"/>
    <cellStyle name="Header 2" xfId="204"/>
    <cellStyle name="Header1" xfId="205"/>
    <cellStyle name="Header2" xfId="206"/>
    <cellStyle name="HEADINGS" xfId="207"/>
    <cellStyle name="HEADINGS 2" xfId="208"/>
    <cellStyle name="HEADINGSTOP" xfId="209"/>
    <cellStyle name="HEADINGSTOP 2" xfId="210"/>
    <cellStyle name="Hyperlink" xfId="211"/>
    <cellStyle name="Hyperlink 2" xfId="212"/>
    <cellStyle name="Hypertextový odkaz 2" xfId="472"/>
    <cellStyle name="Chybně 2" xfId="213"/>
    <cellStyle name="Chybně 3" xfId="214"/>
    <cellStyle name="Chybně 4" xfId="215"/>
    <cellStyle name="Input [yellow]" xfId="216"/>
    <cellStyle name="Kontrolní buňka 2" xfId="217"/>
    <cellStyle name="Kontrolní buňka 3" xfId="218"/>
    <cellStyle name="Kontrolní buňka 4" xfId="219"/>
    <cellStyle name="Link Currency (0)" xfId="220"/>
    <cellStyle name="Link Currency (0) 2" xfId="221"/>
    <cellStyle name="Link Currency (2)" xfId="222"/>
    <cellStyle name="Link Units (0)" xfId="223"/>
    <cellStyle name="Link Units (0) 2" xfId="224"/>
    <cellStyle name="Link Units (1)" xfId="225"/>
    <cellStyle name="Link Units (1) 2" xfId="226"/>
    <cellStyle name="Link Units (2)" xfId="227"/>
    <cellStyle name="Migliaia (0)_PortF2k" xfId="228"/>
    <cellStyle name="Nadpis 1 2" xfId="229"/>
    <cellStyle name="Nadpis 1 3" xfId="230"/>
    <cellStyle name="Nadpis 1 4" xfId="231"/>
    <cellStyle name="Nadpis 2 2" xfId="232"/>
    <cellStyle name="Nadpis 2 3" xfId="233"/>
    <cellStyle name="Nadpis 2 4" xfId="234"/>
    <cellStyle name="Nadpis 3 2" xfId="235"/>
    <cellStyle name="Nadpis 3 3" xfId="236"/>
    <cellStyle name="Nadpis 3 4" xfId="237"/>
    <cellStyle name="Nadpis 4 2" xfId="238"/>
    <cellStyle name="Nadpis 4 3" xfId="239"/>
    <cellStyle name="Nadpis 4 4" xfId="240"/>
    <cellStyle name="Název 2" xfId="241"/>
    <cellStyle name="Název 3" xfId="242"/>
    <cellStyle name="Název 4" xfId="243"/>
    <cellStyle name="Neutrální 2" xfId="244"/>
    <cellStyle name="Neutrální 3" xfId="245"/>
    <cellStyle name="Neutrální 4" xfId="246"/>
    <cellStyle name="Normal" xfId="247"/>
    <cellStyle name="Normal - Style1" xfId="248"/>
    <cellStyle name="Normal - Style1 2" xfId="249"/>
    <cellStyle name="Normal 2" xfId="250"/>
    <cellStyle name="Normal 2 10" xfId="251"/>
    <cellStyle name="Normal 2 10 2" xfId="252"/>
    <cellStyle name="Normal 2 10 3" xfId="253"/>
    <cellStyle name="Normal 2 10_Ceník 20090707 sestavený Formatou-KOREKTURA-pro Tondu_kontrola" xfId="254"/>
    <cellStyle name="Normal 2 11" xfId="255"/>
    <cellStyle name="Normal 2 11 2" xfId="256"/>
    <cellStyle name="Normal 2 11 3" xfId="257"/>
    <cellStyle name="Normal 2 11_Ceník 20090707 sestavený Formatou-KOREKTURA-pro Tondu_kontrola" xfId="258"/>
    <cellStyle name="Normal 2 12" xfId="259"/>
    <cellStyle name="Normal 2 12 2" xfId="260"/>
    <cellStyle name="Normal 2 12 3" xfId="261"/>
    <cellStyle name="Normal 2 12_Ceník 20090707 sestavený Formatou-KOREKTURA-pro Tondu_kontrola" xfId="262"/>
    <cellStyle name="Normal 2 13" xfId="263"/>
    <cellStyle name="Normal 2 13 2" xfId="264"/>
    <cellStyle name="Normal 2 13 3" xfId="265"/>
    <cellStyle name="Normal 2 13_Ceník 20090707 sestavený Formatou-KOREKTURA-pro Tondu_kontrola" xfId="266"/>
    <cellStyle name="Normal 2 14" xfId="267"/>
    <cellStyle name="Normal 2 14 2" xfId="268"/>
    <cellStyle name="Normal 2 14 3" xfId="269"/>
    <cellStyle name="Normal 2 14_Ceník 20090707 sestavený Formatou-KOREKTURA-pro Tondu_kontrola" xfId="270"/>
    <cellStyle name="Normal 2 15" xfId="271"/>
    <cellStyle name="Normal 2 15 2" xfId="272"/>
    <cellStyle name="Normal 2 15 3" xfId="273"/>
    <cellStyle name="Normal 2 15_Ceník 20090707 sestavený Formatou-KOREKTURA-pro Tondu_kontrola" xfId="274"/>
    <cellStyle name="Normal 2 16" xfId="275"/>
    <cellStyle name="Normal 2 16 2" xfId="276"/>
    <cellStyle name="Normal 2 16 3" xfId="277"/>
    <cellStyle name="Normal 2 16_Ceník 20090707 sestavený Formatou-KOREKTURA-pro Tondu_kontrola" xfId="278"/>
    <cellStyle name="Normal 2 17" xfId="279"/>
    <cellStyle name="Normal 2 17 2" xfId="280"/>
    <cellStyle name="Normal 2 17 3" xfId="281"/>
    <cellStyle name="Normal 2 17_Ceník 20090707 sestavený Formatou-KOREKTURA-pro Tondu_kontrola" xfId="282"/>
    <cellStyle name="Normal 2 18" xfId="283"/>
    <cellStyle name="Normal 2 18 2" xfId="284"/>
    <cellStyle name="Normal 2 18 3" xfId="285"/>
    <cellStyle name="Normal 2 18_Ceník 20090707 sestavený Formatou-KOREKTURA-pro Tondu_kontrola" xfId="286"/>
    <cellStyle name="Normal 2 19" xfId="287"/>
    <cellStyle name="Normal 2 19 2" xfId="288"/>
    <cellStyle name="Normal 2 19 3" xfId="289"/>
    <cellStyle name="Normal 2 19_Ceník 20090707 sestavený Formatou-KOREKTURA-pro Tondu_kontrola" xfId="290"/>
    <cellStyle name="Normal 2 2" xfId="291"/>
    <cellStyle name="Normal 2 2 2" xfId="292"/>
    <cellStyle name="Normal 2 2 3" xfId="293"/>
    <cellStyle name="Normal 2 2_Ceník 20090707 sestavený Formatou-KOREKTURA-pro Tondu_kontrola" xfId="294"/>
    <cellStyle name="Normal 2 20" xfId="295"/>
    <cellStyle name="Normal 2 20 2" xfId="296"/>
    <cellStyle name="Normal 2 20 3" xfId="297"/>
    <cellStyle name="Normal 2 20_Ceník 20090707 sestavený Formatou-KOREKTURA-pro Tondu_kontrola" xfId="298"/>
    <cellStyle name="Normal 2 21" xfId="299"/>
    <cellStyle name="Normal 2 21 2" xfId="300"/>
    <cellStyle name="Normal 2 21 3" xfId="301"/>
    <cellStyle name="Normal 2 21_Ceník 20090707 sestavený Formatou-KOREKTURA-pro Tondu_kontrola" xfId="302"/>
    <cellStyle name="Normal 2 22" xfId="303"/>
    <cellStyle name="Normal 2 22 2" xfId="304"/>
    <cellStyle name="Normal 2 22 3" xfId="305"/>
    <cellStyle name="Normal 2 22_Ceník 20090707 sestavený Formatou-KOREKTURA-pro Tondu_kontrola" xfId="306"/>
    <cellStyle name="Normal 2 23" xfId="307"/>
    <cellStyle name="Normal 2 23 2" xfId="308"/>
    <cellStyle name="Normal 2 23 3" xfId="309"/>
    <cellStyle name="Normal 2 23_Ceník 20090707 sestavený Formatou-KOREKTURA-pro Tondu_kontrola" xfId="310"/>
    <cellStyle name="Normal 2 24" xfId="311"/>
    <cellStyle name="Normal 2 24 2" xfId="312"/>
    <cellStyle name="Normal 2 24 3" xfId="313"/>
    <cellStyle name="Normal 2 24_Ceník 20090707 sestavený Formatou-KOREKTURA-pro Tondu_kontrola" xfId="314"/>
    <cellStyle name="Normal 2 25" xfId="315"/>
    <cellStyle name="Normal 2 25 2" xfId="316"/>
    <cellStyle name="Normal 2 25 3" xfId="317"/>
    <cellStyle name="Normal 2 25_Ceník 20090707 sestavený Formatou-KOREKTURA-pro Tondu_kontrola" xfId="318"/>
    <cellStyle name="Normal 2 26" xfId="319"/>
    <cellStyle name="Normal 2 26 2" xfId="320"/>
    <cellStyle name="Normal 2 26 3" xfId="321"/>
    <cellStyle name="Normal 2 26_Ceník 20090707 sestavený Formatou-KOREKTURA-pro Tondu_kontrola" xfId="322"/>
    <cellStyle name="Normal 2 27" xfId="323"/>
    <cellStyle name="Normal 2 27 2" xfId="324"/>
    <cellStyle name="Normal 2 27 3" xfId="325"/>
    <cellStyle name="Normal 2 27_Ceník 20090707 sestavený Formatou-KOREKTURA-pro Tondu_kontrola" xfId="326"/>
    <cellStyle name="Normal 2 28" xfId="327"/>
    <cellStyle name="Normal 2 28 2" xfId="328"/>
    <cellStyle name="Normal 2 28 3" xfId="329"/>
    <cellStyle name="Normal 2 28_Ceník 20090707 sestavený Formatou-KOREKTURA-pro Tondu_kontrola" xfId="330"/>
    <cellStyle name="Normal 2 29" xfId="331"/>
    <cellStyle name="Normal 2 29 2" xfId="332"/>
    <cellStyle name="Normal 2 29 3" xfId="333"/>
    <cellStyle name="Normal 2 29_Ceník 20090707 sestavený Formatou-KOREKTURA-pro Tondu_kontrola" xfId="334"/>
    <cellStyle name="Normal 2 3" xfId="335"/>
    <cellStyle name="Normal 2 3 2" xfId="336"/>
    <cellStyle name="Normal 2 3 3" xfId="337"/>
    <cellStyle name="Normal 2 3_Ceník 20090707 sestavený Formatou-KOREKTURA-pro Tondu_kontrola" xfId="338"/>
    <cellStyle name="Normal 2 30" xfId="339"/>
    <cellStyle name="Normal 2 30 2" xfId="340"/>
    <cellStyle name="Normal 2 30 3" xfId="341"/>
    <cellStyle name="Normal 2 30_Ceník 20090707 sestavený Formatou-KOREKTURA-pro Tondu_kontrola" xfId="342"/>
    <cellStyle name="Normal 2 31" xfId="343"/>
    <cellStyle name="Normal 2 31 2" xfId="344"/>
    <cellStyle name="Normal 2 31_Ceník 20090707 sestavený Formatou-KOREKTURA-pro Tondu_kontrola" xfId="345"/>
    <cellStyle name="Normal 2 4" xfId="346"/>
    <cellStyle name="Normal 2 4 2" xfId="347"/>
    <cellStyle name="Normal 2 4 3" xfId="348"/>
    <cellStyle name="Normal 2 4_Ceník 20090707 sestavený Formatou-KOREKTURA-pro Tondu_kontrola" xfId="349"/>
    <cellStyle name="Normal 2 5" xfId="350"/>
    <cellStyle name="Normal 2 5 2" xfId="351"/>
    <cellStyle name="Normal 2 5 3" xfId="352"/>
    <cellStyle name="Normal 2 5_Ceník 20090707 sestavený Formatou-KOREKTURA-pro Tondu_kontrola" xfId="353"/>
    <cellStyle name="Normal 2 6" xfId="354"/>
    <cellStyle name="Normal 2 6 2" xfId="355"/>
    <cellStyle name="Normal 2 6 3" xfId="356"/>
    <cellStyle name="Normal 2 6_Ceník 20090707 sestavený Formatou-KOREKTURA-pro Tondu_kontrola" xfId="357"/>
    <cellStyle name="Normal 2 7" xfId="358"/>
    <cellStyle name="Normal 2 7 2" xfId="359"/>
    <cellStyle name="Normal 2 7 3" xfId="360"/>
    <cellStyle name="Normal 2 7_Ceník 20090707 sestavený Formatou-KOREKTURA-pro Tondu_kontrola" xfId="361"/>
    <cellStyle name="Normal 2 8" xfId="362"/>
    <cellStyle name="Normal 2 8 2" xfId="363"/>
    <cellStyle name="Normal 2 8 3" xfId="364"/>
    <cellStyle name="Normal 2 8_Ceník 20090707 sestavený Formatou-KOREKTURA-pro Tondu_kontrola" xfId="365"/>
    <cellStyle name="Normal 2 9" xfId="366"/>
    <cellStyle name="Normal 2 9 2" xfId="367"/>
    <cellStyle name="Normal 2 9 3" xfId="368"/>
    <cellStyle name="Normal 2 9_Ceník 20090707 sestavený Formatou-KOREKTURA-pro Tondu_kontrola" xfId="369"/>
    <cellStyle name="Normal_# 41-Market &amp;Trends" xfId="370"/>
    <cellStyle name="Normální" xfId="0" builtinId="0"/>
    <cellStyle name="normální 10" xfId="371"/>
    <cellStyle name="normální 10 2" xfId="372"/>
    <cellStyle name="normální 11" xfId="373"/>
    <cellStyle name="normální 11 2" xfId="483"/>
    <cellStyle name="normální 12" xfId="374"/>
    <cellStyle name="normální 2" xfId="375"/>
    <cellStyle name="normální 2 10" xfId="510"/>
    <cellStyle name="Normální 2 11" xfId="473"/>
    <cellStyle name="Normální 2 12" xfId="501"/>
    <cellStyle name="Normální 2 13" xfId="526"/>
    <cellStyle name="Normální 2 14" xfId="495"/>
    <cellStyle name="normální 2 2" xfId="376"/>
    <cellStyle name="normální 2 2 2" xfId="485"/>
    <cellStyle name="Normální 2 2 3" xfId="474"/>
    <cellStyle name="Normální 2 2 4" xfId="500"/>
    <cellStyle name="Normální 2 2 5" xfId="525"/>
    <cellStyle name="Normální 2 2 6" xfId="494"/>
    <cellStyle name="normální 2 3" xfId="377"/>
    <cellStyle name="normální 2 3 10" xfId="503"/>
    <cellStyle name="Normální 2 3 11" xfId="475"/>
    <cellStyle name="Normální 2 3 12" xfId="499"/>
    <cellStyle name="Normální 2 3 13" xfId="524"/>
    <cellStyle name="Normální 2 3 14" xfId="493"/>
    <cellStyle name="Normální 2 3 2" xfId="476"/>
    <cellStyle name="Normální 2 3 3" xfId="477"/>
    <cellStyle name="normální 2 3 4" xfId="486"/>
    <cellStyle name="normální 2 3 5" xfId="514"/>
    <cellStyle name="normální 2 3 6" xfId="507"/>
    <cellStyle name="normální 2 3 7" xfId="516"/>
    <cellStyle name="normální 2 3 8" xfId="505"/>
    <cellStyle name="normální 2 3 9" xfId="518"/>
    <cellStyle name="normální 2 4" xfId="484"/>
    <cellStyle name="normální 2 5" xfId="513"/>
    <cellStyle name="normální 2 6" xfId="508"/>
    <cellStyle name="normální 2 7" xfId="512"/>
    <cellStyle name="normální 2 8" xfId="509"/>
    <cellStyle name="normální 2 9" xfId="511"/>
    <cellStyle name="normální 3" xfId="378"/>
    <cellStyle name="normální 3 10" xfId="520"/>
    <cellStyle name="Normální 3 11" xfId="478"/>
    <cellStyle name="Normální 3 12" xfId="498"/>
    <cellStyle name="Normální 3 13" xfId="523"/>
    <cellStyle name="Normální 3 14" xfId="492"/>
    <cellStyle name="Normální 3 2" xfId="479"/>
    <cellStyle name="normální 3 3" xfId="487"/>
    <cellStyle name="normální 3 4" xfId="515"/>
    <cellStyle name="normální 3 5" xfId="506"/>
    <cellStyle name="normální 3 6" xfId="517"/>
    <cellStyle name="normální 3 7" xfId="504"/>
    <cellStyle name="normální 3 8" xfId="519"/>
    <cellStyle name="normální 3 9" xfId="502"/>
    <cellStyle name="normální 4" xfId="379"/>
    <cellStyle name="normální 4 2" xfId="488"/>
    <cellStyle name="Normální 4 3" xfId="480"/>
    <cellStyle name="Normální 4 4" xfId="497"/>
    <cellStyle name="Normální 4 5" xfId="522"/>
    <cellStyle name="Normální 4 6" xfId="491"/>
    <cellStyle name="normální 5" xfId="380"/>
    <cellStyle name="normální 5 2" xfId="381"/>
    <cellStyle name="normální 5 3" xfId="382"/>
    <cellStyle name="normální 5 4" xfId="489"/>
    <cellStyle name="Normální 5 5" xfId="481"/>
    <cellStyle name="Normální 5 6" xfId="496"/>
    <cellStyle name="Normální 5 7" xfId="521"/>
    <cellStyle name="Normální 5 8" xfId="490"/>
    <cellStyle name="normální 6" xfId="383"/>
    <cellStyle name="normální 6 2" xfId="384"/>
    <cellStyle name="normální 6 3" xfId="385"/>
    <cellStyle name="normální 7" xfId="386"/>
    <cellStyle name="normální 7 2" xfId="387"/>
    <cellStyle name="normální 8" xfId="388"/>
    <cellStyle name="normální 9" xfId="389"/>
    <cellStyle name="normální 9 2" xfId="390"/>
    <cellStyle name="normální_POL.XLS" xfId="1"/>
    <cellStyle name="normální_POL.XLS 2" xfId="482"/>
    <cellStyle name="per.style" xfId="391"/>
    <cellStyle name="per.style 2" xfId="392"/>
    <cellStyle name="Percent (0)" xfId="393"/>
    <cellStyle name="Percent (0) 2" xfId="394"/>
    <cellStyle name="Percent [0]" xfId="395"/>
    <cellStyle name="Percent [0] 2" xfId="396"/>
    <cellStyle name="Percent [00]" xfId="397"/>
    <cellStyle name="Percent [00] 2" xfId="398"/>
    <cellStyle name="Percent [2]" xfId="399"/>
    <cellStyle name="Percent [2] 2" xfId="400"/>
    <cellStyle name="Percent_#6 Temps &amp; Contractors" xfId="401"/>
    <cellStyle name="Poznámka 2" xfId="402"/>
    <cellStyle name="Poznámka 3" xfId="403"/>
    <cellStyle name="Poznámka 4" xfId="404"/>
    <cellStyle name="PrePop Currency (0)" xfId="405"/>
    <cellStyle name="PrePop Currency (0) 2" xfId="406"/>
    <cellStyle name="PrePop Currency (2)" xfId="407"/>
    <cellStyle name="PrePop Units (0)" xfId="408"/>
    <cellStyle name="PrePop Units (0) 2" xfId="409"/>
    <cellStyle name="PrePop Units (1)" xfId="410"/>
    <cellStyle name="PrePop Units (1) 2" xfId="411"/>
    <cellStyle name="PrePop Units (2)" xfId="412"/>
    <cellStyle name="Propojená buňka 2" xfId="413"/>
    <cellStyle name="Propojená buňka 3" xfId="414"/>
    <cellStyle name="Propojená buňka 4" xfId="415"/>
    <cellStyle name="regstoresfromspecstores" xfId="416"/>
    <cellStyle name="regstoresfromspecstores 2" xfId="417"/>
    <cellStyle name="RevList" xfId="418"/>
    <cellStyle name="RevList 2" xfId="419"/>
    <cellStyle name="SHADEDSTORES" xfId="420"/>
    <cellStyle name="SHADEDSTORES 2" xfId="421"/>
    <cellStyle name="specstores" xfId="422"/>
    <cellStyle name="specstores 2" xfId="423"/>
    <cellStyle name="Správně 2" xfId="424"/>
    <cellStyle name="Správně 3" xfId="425"/>
    <cellStyle name="Správně 4" xfId="426"/>
    <cellStyle name="Subtotal" xfId="427"/>
    <cellStyle name="tabulka" xfId="428"/>
    <cellStyle name="Text Indent A" xfId="429"/>
    <cellStyle name="Text Indent B" xfId="430"/>
    <cellStyle name="Text Indent B 2" xfId="431"/>
    <cellStyle name="Text Indent C" xfId="432"/>
    <cellStyle name="Text Indent C 2" xfId="433"/>
    <cellStyle name="Text upozornění 2" xfId="434"/>
    <cellStyle name="Text upozornění 3" xfId="435"/>
    <cellStyle name="Text upozornění 4" xfId="436"/>
    <cellStyle name="Total" xfId="437"/>
    <cellStyle name="Total 2" xfId="438"/>
    <cellStyle name="Valuta (0)_PortF2k" xfId="439"/>
    <cellStyle name="Valuta_prezzi recuperatori direttamente accopp ep s&amp;p 2007" xfId="440"/>
    <cellStyle name="Vstup 2" xfId="441"/>
    <cellStyle name="Vstup 3" xfId="442"/>
    <cellStyle name="Vstup 4" xfId="443"/>
    <cellStyle name="Výpočet 2" xfId="444"/>
    <cellStyle name="Výpočet 3" xfId="445"/>
    <cellStyle name="Výpočet 4" xfId="446"/>
    <cellStyle name="Výstup 2" xfId="447"/>
    <cellStyle name="Výstup 3" xfId="448"/>
    <cellStyle name="Výstup 4" xfId="449"/>
    <cellStyle name="Vysvětlující text 2" xfId="450"/>
    <cellStyle name="Vysvětlující text 3" xfId="451"/>
    <cellStyle name="Vysvětlující text 4" xfId="452"/>
    <cellStyle name="Zvýraznění 1 2" xfId="453"/>
    <cellStyle name="Zvýraznění 1 3" xfId="454"/>
    <cellStyle name="Zvýraznění 1 4" xfId="455"/>
    <cellStyle name="Zvýraznění 2 2" xfId="456"/>
    <cellStyle name="Zvýraznění 2 3" xfId="457"/>
    <cellStyle name="Zvýraznění 2 4" xfId="458"/>
    <cellStyle name="Zvýraznění 3 2" xfId="459"/>
    <cellStyle name="Zvýraznění 3 3" xfId="460"/>
    <cellStyle name="Zvýraznění 3 4" xfId="461"/>
    <cellStyle name="Zvýraznění 4 2" xfId="462"/>
    <cellStyle name="Zvýraznění 4 3" xfId="463"/>
    <cellStyle name="Zvýraznění 4 4" xfId="464"/>
    <cellStyle name="Zvýraznění 5 2" xfId="465"/>
    <cellStyle name="Zvýraznění 5 3" xfId="466"/>
    <cellStyle name="Zvýraznění 5 4" xfId="467"/>
    <cellStyle name="Zvýraznění 6 2" xfId="468"/>
    <cellStyle name="Zvýraznění 6 3" xfId="469"/>
    <cellStyle name="Zvýraznění 6 4" xfId="4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G152"/>
  <sheetViews>
    <sheetView showGridLines="0" showZeros="0" tabSelected="1" view="pageBreakPreview" zoomScale="90" zoomScaleNormal="80" zoomScaleSheetLayoutView="90" workbookViewId="0">
      <selection activeCell="F13" sqref="F13"/>
    </sheetView>
  </sheetViews>
  <sheetFormatPr defaultColWidth="9.109375" defaultRowHeight="13.2"/>
  <cols>
    <col min="1" max="1" width="4.44140625" style="2" customWidth="1"/>
    <col min="2" max="2" width="16.33203125" style="2" customWidth="1"/>
    <col min="3" max="3" width="49.5546875" style="2" customWidth="1"/>
    <col min="4" max="4" width="5.5546875" style="2" customWidth="1"/>
    <col min="5" max="5" width="10" style="85" customWidth="1"/>
    <col min="6" max="6" width="11.33203125" style="2" customWidth="1"/>
    <col min="7" max="7" width="16.109375" style="2" customWidth="1"/>
    <col min="8" max="8" width="0.21875" style="2" customWidth="1"/>
    <col min="9" max="9" width="12.77734375" style="2" hidden="1" customWidth="1"/>
    <col min="10" max="10" width="14.88671875" style="2" customWidth="1"/>
    <col min="11" max="11" width="13.5546875" style="2" hidden="1" customWidth="1"/>
    <col min="12" max="16384" width="9.109375" style="2"/>
  </cols>
  <sheetData>
    <row r="1" spans="1:59" ht="15.6">
      <c r="A1" s="1" t="s">
        <v>120</v>
      </c>
      <c r="B1" s="1"/>
      <c r="C1" s="1"/>
      <c r="D1" s="1"/>
      <c r="E1" s="1"/>
      <c r="F1" s="1"/>
      <c r="G1" s="1"/>
      <c r="H1" s="1"/>
      <c r="I1" s="1"/>
    </row>
    <row r="2" spans="1:59" ht="13.8" thickBot="1">
      <c r="B2" s="3"/>
      <c r="C2" s="4"/>
      <c r="D2" s="4"/>
      <c r="E2" s="5"/>
      <c r="F2" s="4"/>
      <c r="G2" s="4"/>
    </row>
    <row r="3" spans="1:59" s="13" customFormat="1" ht="14.4" thickTop="1">
      <c r="A3" s="6" t="s">
        <v>1</v>
      </c>
      <c r="B3" s="7"/>
      <c r="C3" s="8" t="s">
        <v>119</v>
      </c>
      <c r="D3" s="9"/>
      <c r="E3" s="9"/>
      <c r="F3" s="10"/>
      <c r="G3" s="11"/>
      <c r="H3" s="12"/>
      <c r="I3" s="11"/>
    </row>
    <row r="4" spans="1:59" s="13" customFormat="1" ht="14.4" thickBot="1">
      <c r="A4" s="14" t="s">
        <v>0</v>
      </c>
      <c r="B4" s="15"/>
      <c r="C4" s="16" t="s">
        <v>121</v>
      </c>
      <c r="D4" s="17"/>
      <c r="E4" s="17"/>
      <c r="F4" s="18"/>
      <c r="G4" s="19"/>
      <c r="H4" s="20"/>
      <c r="I4" s="19"/>
    </row>
    <row r="5" spans="1:59" ht="13.8" thickTop="1">
      <c r="A5" s="21"/>
      <c r="B5" s="22"/>
      <c r="C5" s="22"/>
      <c r="D5" s="23"/>
      <c r="E5" s="24"/>
      <c r="F5" s="23"/>
      <c r="G5" s="25"/>
      <c r="H5" s="23"/>
      <c r="I5" s="23"/>
    </row>
    <row r="6" spans="1:59">
      <c r="A6" s="26" t="s">
        <v>2</v>
      </c>
      <c r="B6" s="27" t="s">
        <v>3</v>
      </c>
      <c r="C6" s="27" t="s">
        <v>4</v>
      </c>
      <c r="D6" s="27" t="s">
        <v>5</v>
      </c>
      <c r="E6" s="28" t="s">
        <v>6</v>
      </c>
      <c r="F6" s="27" t="s">
        <v>7</v>
      </c>
      <c r="G6" s="29" t="s">
        <v>8</v>
      </c>
      <c r="H6" s="30" t="s">
        <v>9</v>
      </c>
      <c r="I6" s="30" t="s">
        <v>10</v>
      </c>
      <c r="J6" s="30" t="s">
        <v>70</v>
      </c>
      <c r="K6" s="30"/>
    </row>
    <row r="7" spans="1:59">
      <c r="A7" s="31" t="s">
        <v>11</v>
      </c>
      <c r="B7" s="32" t="s">
        <v>12</v>
      </c>
      <c r="C7" s="33" t="s">
        <v>13</v>
      </c>
      <c r="D7" s="34"/>
      <c r="E7" s="35"/>
      <c r="F7" s="35"/>
      <c r="G7" s="36"/>
      <c r="H7" s="37"/>
      <c r="I7" s="37"/>
      <c r="J7" s="37"/>
      <c r="K7" s="37"/>
      <c r="Q7" s="38"/>
    </row>
    <row r="8" spans="1:59">
      <c r="A8" s="39">
        <v>1</v>
      </c>
      <c r="B8" s="40" t="s">
        <v>16</v>
      </c>
      <c r="C8" s="41" t="s">
        <v>74</v>
      </c>
      <c r="D8" s="42" t="s">
        <v>17</v>
      </c>
      <c r="E8" s="43">
        <v>88</v>
      </c>
      <c r="F8" s="91"/>
      <c r="G8" s="44">
        <f t="shared" ref="G8:G22" si="0">E8*F8</f>
        <v>0</v>
      </c>
      <c r="H8" s="45">
        <v>0</v>
      </c>
      <c r="I8" s="45">
        <f t="shared" ref="I8:I22" si="1">E8*H8</f>
        <v>0</v>
      </c>
      <c r="J8" s="46" t="s">
        <v>94</v>
      </c>
      <c r="K8" s="45"/>
      <c r="Q8" s="38"/>
      <c r="BB8" s="2">
        <v>1</v>
      </c>
      <c r="BC8" s="2">
        <f t="shared" ref="BC8:BC22" si="2">IF(BB8=1,G8,0)</f>
        <v>0</v>
      </c>
      <c r="BD8" s="2">
        <f t="shared" ref="BD8:BD22" si="3">IF(BB8=2,G8,0)</f>
        <v>0</v>
      </c>
      <c r="BE8" s="2">
        <f t="shared" ref="BE8:BE22" si="4">IF(BB8=3,G8,0)</f>
        <v>0</v>
      </c>
      <c r="BF8" s="2">
        <f t="shared" ref="BF8:BF22" si="5">IF(BB8=4,G8,0)</f>
        <v>0</v>
      </c>
      <c r="BG8" s="2">
        <f t="shared" ref="BG8:BG22" si="6">IF(BB8=5,G8,0)</f>
        <v>0</v>
      </c>
    </row>
    <row r="9" spans="1:59">
      <c r="A9" s="39"/>
      <c r="B9" s="40"/>
      <c r="C9" s="47" t="s">
        <v>110</v>
      </c>
      <c r="D9" s="42"/>
      <c r="E9" s="43"/>
      <c r="F9" s="91"/>
      <c r="G9" s="44"/>
      <c r="H9" s="45"/>
      <c r="I9" s="45"/>
      <c r="J9" s="46"/>
      <c r="K9" s="45"/>
      <c r="Q9" s="38"/>
    </row>
    <row r="10" spans="1:59">
      <c r="A10" s="39">
        <v>2</v>
      </c>
      <c r="B10" s="40" t="s">
        <v>18</v>
      </c>
      <c r="C10" s="41" t="s">
        <v>19</v>
      </c>
      <c r="D10" s="42" t="s">
        <v>17</v>
      </c>
      <c r="E10" s="43">
        <v>88</v>
      </c>
      <c r="F10" s="91"/>
      <c r="G10" s="44">
        <f t="shared" si="0"/>
        <v>0</v>
      </c>
      <c r="H10" s="45">
        <v>0</v>
      </c>
      <c r="I10" s="45">
        <f t="shared" si="1"/>
        <v>0</v>
      </c>
      <c r="J10" s="46" t="s">
        <v>94</v>
      </c>
      <c r="K10" s="45"/>
      <c r="Q10" s="38"/>
      <c r="BB10" s="2">
        <v>1</v>
      </c>
      <c r="BC10" s="2">
        <f t="shared" si="2"/>
        <v>0</v>
      </c>
      <c r="BD10" s="2">
        <f t="shared" si="3"/>
        <v>0</v>
      </c>
      <c r="BE10" s="2">
        <f t="shared" si="4"/>
        <v>0</v>
      </c>
      <c r="BF10" s="2">
        <f t="shared" si="5"/>
        <v>0</v>
      </c>
      <c r="BG10" s="2">
        <f t="shared" si="6"/>
        <v>0</v>
      </c>
    </row>
    <row r="11" spans="1:59">
      <c r="A11" s="39"/>
      <c r="B11" s="40"/>
      <c r="C11" s="47" t="s">
        <v>110</v>
      </c>
      <c r="D11" s="42"/>
      <c r="E11" s="43"/>
      <c r="F11" s="91"/>
      <c r="G11" s="44"/>
      <c r="H11" s="45"/>
      <c r="I11" s="45"/>
      <c r="J11" s="46"/>
      <c r="K11" s="45"/>
      <c r="Q11" s="38"/>
    </row>
    <row r="12" spans="1:59">
      <c r="A12" s="39">
        <v>3</v>
      </c>
      <c r="B12" s="40" t="s">
        <v>112</v>
      </c>
      <c r="C12" s="41" t="s">
        <v>113</v>
      </c>
      <c r="D12" s="42" t="s">
        <v>17</v>
      </c>
      <c r="E12" s="43">
        <v>15.2</v>
      </c>
      <c r="F12" s="91"/>
      <c r="G12" s="44">
        <f t="shared" ref="G12" si="7">E12*F12</f>
        <v>0</v>
      </c>
      <c r="H12" s="45">
        <v>0</v>
      </c>
      <c r="I12" s="45">
        <f t="shared" ref="I12" si="8">E12*H12</f>
        <v>0</v>
      </c>
      <c r="J12" s="46" t="s">
        <v>94</v>
      </c>
      <c r="K12" s="45"/>
      <c r="Q12" s="38"/>
    </row>
    <row r="13" spans="1:59">
      <c r="A13" s="39"/>
      <c r="B13" s="40"/>
      <c r="C13" s="47" t="s">
        <v>114</v>
      </c>
      <c r="D13" s="42"/>
      <c r="E13" s="43"/>
      <c r="F13" s="91"/>
      <c r="G13" s="44"/>
      <c r="H13" s="45"/>
      <c r="I13" s="45"/>
      <c r="J13" s="46"/>
      <c r="K13" s="45"/>
      <c r="Q13" s="38"/>
    </row>
    <row r="14" spans="1:59">
      <c r="A14" s="39">
        <v>4</v>
      </c>
      <c r="B14" s="40" t="s">
        <v>115</v>
      </c>
      <c r="C14" s="41" t="s">
        <v>116</v>
      </c>
      <c r="D14" s="42" t="s">
        <v>117</v>
      </c>
      <c r="E14" s="43">
        <v>8</v>
      </c>
      <c r="F14" s="91"/>
      <c r="G14" s="44">
        <f t="shared" si="0"/>
        <v>0</v>
      </c>
      <c r="H14" s="45">
        <v>9.8999999999999999E-4</v>
      </c>
      <c r="I14" s="45">
        <f t="shared" si="1"/>
        <v>7.92E-3</v>
      </c>
      <c r="J14" s="46"/>
      <c r="K14" s="45"/>
      <c r="Q14" s="38"/>
    </row>
    <row r="15" spans="1:59">
      <c r="A15" s="39"/>
      <c r="B15" s="40"/>
      <c r="C15" s="48" t="s">
        <v>118</v>
      </c>
      <c r="D15" s="42"/>
      <c r="E15" s="43"/>
      <c r="F15" s="91"/>
      <c r="G15" s="44"/>
      <c r="H15" s="45"/>
      <c r="I15" s="45"/>
      <c r="J15" s="46"/>
      <c r="K15" s="45"/>
      <c r="Q15" s="38"/>
    </row>
    <row r="16" spans="1:59" ht="26.4">
      <c r="A16" s="39">
        <v>5</v>
      </c>
      <c r="B16" s="40" t="s">
        <v>20</v>
      </c>
      <c r="C16" s="41" t="s">
        <v>21</v>
      </c>
      <c r="D16" s="42" t="s">
        <v>17</v>
      </c>
      <c r="E16" s="43">
        <v>22</v>
      </c>
      <c r="F16" s="91"/>
      <c r="G16" s="44">
        <f t="shared" si="0"/>
        <v>0</v>
      </c>
      <c r="H16" s="45">
        <v>1.7</v>
      </c>
      <c r="I16" s="45">
        <f t="shared" si="1"/>
        <v>37.4</v>
      </c>
      <c r="J16" s="46" t="s">
        <v>94</v>
      </c>
      <c r="K16" s="45"/>
      <c r="Q16" s="38"/>
      <c r="BB16" s="2">
        <v>1</v>
      </c>
      <c r="BC16" s="2">
        <f t="shared" si="2"/>
        <v>0</v>
      </c>
      <c r="BD16" s="2">
        <f t="shared" si="3"/>
        <v>0</v>
      </c>
      <c r="BE16" s="2">
        <f t="shared" si="4"/>
        <v>0</v>
      </c>
      <c r="BF16" s="2">
        <f t="shared" si="5"/>
        <v>0</v>
      </c>
      <c r="BG16" s="2">
        <f t="shared" si="6"/>
        <v>0</v>
      </c>
    </row>
    <row r="17" spans="1:59">
      <c r="A17" s="39"/>
      <c r="B17" s="40"/>
      <c r="C17" s="47" t="s">
        <v>109</v>
      </c>
      <c r="D17" s="42"/>
      <c r="E17" s="43"/>
      <c r="F17" s="91"/>
      <c r="G17" s="44"/>
      <c r="H17" s="45"/>
      <c r="I17" s="45"/>
      <c r="J17" s="46"/>
      <c r="K17" s="45"/>
      <c r="Q17" s="38"/>
    </row>
    <row r="18" spans="1:59">
      <c r="A18" s="39">
        <v>6</v>
      </c>
      <c r="B18" s="40" t="s">
        <v>22</v>
      </c>
      <c r="C18" s="41" t="s">
        <v>23</v>
      </c>
      <c r="D18" s="42" t="s">
        <v>17</v>
      </c>
      <c r="E18" s="43">
        <v>60</v>
      </c>
      <c r="F18" s="91"/>
      <c r="G18" s="44">
        <f t="shared" si="0"/>
        <v>0</v>
      </c>
      <c r="H18" s="45">
        <v>0</v>
      </c>
      <c r="I18" s="45">
        <f t="shared" si="1"/>
        <v>0</v>
      </c>
      <c r="J18" s="46" t="s">
        <v>94</v>
      </c>
      <c r="K18" s="45"/>
      <c r="Q18" s="38"/>
      <c r="BB18" s="2">
        <v>1</v>
      </c>
      <c r="BC18" s="2">
        <f t="shared" si="2"/>
        <v>0</v>
      </c>
      <c r="BD18" s="2">
        <f t="shared" si="3"/>
        <v>0</v>
      </c>
      <c r="BE18" s="2">
        <f t="shared" si="4"/>
        <v>0</v>
      </c>
      <c r="BF18" s="2">
        <f t="shared" si="5"/>
        <v>0</v>
      </c>
      <c r="BG18" s="2">
        <f t="shared" si="6"/>
        <v>0</v>
      </c>
    </row>
    <row r="19" spans="1:59">
      <c r="A19" s="39"/>
      <c r="B19" s="40"/>
      <c r="C19" s="47" t="s">
        <v>108</v>
      </c>
      <c r="D19" s="42"/>
      <c r="E19" s="43"/>
      <c r="F19" s="91"/>
      <c r="G19" s="44"/>
      <c r="H19" s="45"/>
      <c r="I19" s="45"/>
      <c r="J19" s="46"/>
      <c r="K19" s="45"/>
      <c r="Q19" s="38"/>
    </row>
    <row r="20" spans="1:59" ht="26.4">
      <c r="A20" s="39">
        <v>7</v>
      </c>
      <c r="B20" s="40" t="s">
        <v>99</v>
      </c>
      <c r="C20" s="41" t="s">
        <v>24</v>
      </c>
      <c r="D20" s="42" t="s">
        <v>17</v>
      </c>
      <c r="E20" s="43">
        <v>28</v>
      </c>
      <c r="F20" s="91"/>
      <c r="G20" s="44">
        <f t="shared" si="0"/>
        <v>0</v>
      </c>
      <c r="H20" s="45">
        <v>0</v>
      </c>
      <c r="I20" s="45">
        <f t="shared" si="1"/>
        <v>0</v>
      </c>
      <c r="J20" s="46" t="s">
        <v>94</v>
      </c>
      <c r="K20" s="45"/>
      <c r="Q20" s="38"/>
      <c r="BB20" s="2">
        <v>1</v>
      </c>
      <c r="BC20" s="2">
        <f t="shared" si="2"/>
        <v>0</v>
      </c>
      <c r="BD20" s="2">
        <f t="shared" si="3"/>
        <v>0</v>
      </c>
      <c r="BE20" s="2">
        <f t="shared" si="4"/>
        <v>0</v>
      </c>
      <c r="BF20" s="2">
        <f t="shared" si="5"/>
        <v>0</v>
      </c>
      <c r="BG20" s="2">
        <f t="shared" si="6"/>
        <v>0</v>
      </c>
    </row>
    <row r="21" spans="1:59">
      <c r="A21" s="39"/>
      <c r="B21" s="40"/>
      <c r="C21" s="47" t="s">
        <v>107</v>
      </c>
      <c r="D21" s="42"/>
      <c r="E21" s="43"/>
      <c r="F21" s="91"/>
      <c r="G21" s="44"/>
      <c r="H21" s="45"/>
      <c r="I21" s="45"/>
      <c r="J21" s="46"/>
      <c r="K21" s="45"/>
      <c r="Q21" s="38"/>
    </row>
    <row r="22" spans="1:59">
      <c r="A22" s="39">
        <v>8</v>
      </c>
      <c r="B22" s="40" t="s">
        <v>25</v>
      </c>
      <c r="C22" s="41" t="s">
        <v>26</v>
      </c>
      <c r="D22" s="42" t="s">
        <v>17</v>
      </c>
      <c r="E22" s="43">
        <v>28</v>
      </c>
      <c r="F22" s="91"/>
      <c r="G22" s="44">
        <f t="shared" si="0"/>
        <v>0</v>
      </c>
      <c r="H22" s="45">
        <v>0</v>
      </c>
      <c r="I22" s="45">
        <f t="shared" si="1"/>
        <v>0</v>
      </c>
      <c r="J22" s="46" t="s">
        <v>94</v>
      </c>
      <c r="K22" s="45"/>
      <c r="Q22" s="38"/>
      <c r="BB22" s="2">
        <v>1</v>
      </c>
      <c r="BC22" s="2">
        <f t="shared" si="2"/>
        <v>0</v>
      </c>
      <c r="BD22" s="2">
        <f t="shared" si="3"/>
        <v>0</v>
      </c>
      <c r="BE22" s="2">
        <f t="shared" si="4"/>
        <v>0</v>
      </c>
      <c r="BF22" s="2">
        <f t="shared" si="5"/>
        <v>0</v>
      </c>
      <c r="BG22" s="2">
        <f t="shared" si="6"/>
        <v>0</v>
      </c>
    </row>
    <row r="23" spans="1:59">
      <c r="A23" s="39"/>
      <c r="B23" s="40"/>
      <c r="C23" s="47" t="s">
        <v>107</v>
      </c>
      <c r="D23" s="42"/>
      <c r="E23" s="43"/>
      <c r="F23" s="91"/>
      <c r="G23" s="44"/>
      <c r="H23" s="45"/>
      <c r="I23" s="45"/>
      <c r="J23" s="46"/>
      <c r="K23" s="45"/>
      <c r="Q23" s="38"/>
    </row>
    <row r="24" spans="1:59">
      <c r="A24" s="49"/>
      <c r="B24" s="50" t="s">
        <v>15</v>
      </c>
      <c r="C24" s="51" t="str">
        <f>CONCATENATE(B7," ",C7)</f>
        <v>1 Zemní práce</v>
      </c>
      <c r="D24" s="49"/>
      <c r="E24" s="52"/>
      <c r="F24" s="92"/>
      <c r="G24" s="53">
        <f>SUM(G7:G22)</f>
        <v>0</v>
      </c>
      <c r="H24" s="54"/>
      <c r="I24" s="55">
        <f>SUM(I7:I22)</f>
        <v>37.407919999999997</v>
      </c>
      <c r="J24" s="54"/>
      <c r="K24" s="55"/>
      <c r="Q24" s="38"/>
      <c r="BC24" s="56">
        <f>SUM(BC7:BC22)</f>
        <v>0</v>
      </c>
      <c r="BD24" s="56">
        <f>SUM(BD7:BD22)</f>
        <v>0</v>
      </c>
      <c r="BE24" s="56">
        <f>SUM(BE7:BE22)</f>
        <v>0</v>
      </c>
      <c r="BF24" s="56">
        <f>SUM(BF7:BF22)</f>
        <v>0</v>
      </c>
      <c r="BG24" s="56">
        <f>SUM(BG7:BG22)</f>
        <v>0</v>
      </c>
    </row>
    <row r="25" spans="1:59">
      <c r="A25" s="31" t="s">
        <v>11</v>
      </c>
      <c r="B25" s="32" t="s">
        <v>27</v>
      </c>
      <c r="C25" s="33" t="s">
        <v>28</v>
      </c>
      <c r="D25" s="34"/>
      <c r="E25" s="35"/>
      <c r="F25" s="93"/>
      <c r="G25" s="36"/>
      <c r="H25" s="37"/>
      <c r="I25" s="37"/>
      <c r="J25" s="37"/>
      <c r="K25" s="37"/>
      <c r="Q25" s="38"/>
    </row>
    <row r="26" spans="1:59">
      <c r="A26" s="39">
        <v>9</v>
      </c>
      <c r="B26" s="40" t="s">
        <v>29</v>
      </c>
      <c r="C26" s="41" t="s">
        <v>30</v>
      </c>
      <c r="D26" s="42" t="s">
        <v>17</v>
      </c>
      <c r="E26" s="43">
        <v>6</v>
      </c>
      <c r="F26" s="91"/>
      <c r="G26" s="44">
        <f>E26*F26</f>
        <v>0</v>
      </c>
      <c r="H26" s="45">
        <v>1.7034</v>
      </c>
      <c r="I26" s="45">
        <f>E26*H26</f>
        <v>10.2204</v>
      </c>
      <c r="J26" s="46" t="s">
        <v>94</v>
      </c>
      <c r="K26" s="45"/>
      <c r="Q26" s="38"/>
      <c r="BB26" s="2">
        <v>1</v>
      </c>
      <c r="BC26" s="2">
        <f>IF(BB26=1,G26,0)</f>
        <v>0</v>
      </c>
      <c r="BD26" s="2">
        <f>IF(BB26=2,G26,0)</f>
        <v>0</v>
      </c>
      <c r="BE26" s="2">
        <f>IF(BB26=3,G26,0)</f>
        <v>0</v>
      </c>
      <c r="BF26" s="2">
        <f>IF(BB26=4,G26,0)</f>
        <v>0</v>
      </c>
      <c r="BG26" s="2">
        <f>IF(BB26=5,G26,0)</f>
        <v>0</v>
      </c>
    </row>
    <row r="27" spans="1:59">
      <c r="A27" s="39"/>
      <c r="B27" s="40"/>
      <c r="C27" s="47" t="s">
        <v>107</v>
      </c>
      <c r="D27" s="42"/>
      <c r="E27" s="43"/>
      <c r="F27" s="91"/>
      <c r="G27" s="44"/>
      <c r="H27" s="45"/>
      <c r="I27" s="45"/>
      <c r="J27" s="46"/>
      <c r="K27" s="45"/>
      <c r="Q27" s="38"/>
    </row>
    <row r="28" spans="1:59">
      <c r="A28" s="49"/>
      <c r="B28" s="50" t="s">
        <v>15</v>
      </c>
      <c r="C28" s="51" t="str">
        <f>CONCATENATE(B25," ",C25)</f>
        <v>4 Vodorovné konstrukce</v>
      </c>
      <c r="D28" s="49"/>
      <c r="E28" s="52"/>
      <c r="F28" s="92"/>
      <c r="G28" s="53">
        <f>SUM(G25:G26)</f>
        <v>0</v>
      </c>
      <c r="H28" s="54"/>
      <c r="I28" s="55">
        <f>SUM(I25:I26)</f>
        <v>10.2204</v>
      </c>
      <c r="J28" s="54"/>
      <c r="K28" s="55"/>
      <c r="Q28" s="38"/>
      <c r="BC28" s="56">
        <f>SUM(BC25:BC26)</f>
        <v>0</v>
      </c>
      <c r="BD28" s="56">
        <f>SUM(BD25:BD26)</f>
        <v>0</v>
      </c>
      <c r="BE28" s="56">
        <f>SUM(BE25:BE26)</f>
        <v>0</v>
      </c>
      <c r="BF28" s="56">
        <f>SUM(BF25:BF26)</f>
        <v>0</v>
      </c>
      <c r="BG28" s="56">
        <f>SUM(BG25:BG26)</f>
        <v>0</v>
      </c>
    </row>
    <row r="29" spans="1:59">
      <c r="A29" s="31" t="s">
        <v>11</v>
      </c>
      <c r="B29" s="32" t="s">
        <v>31</v>
      </c>
      <c r="C29" s="33" t="s">
        <v>32</v>
      </c>
      <c r="D29" s="34"/>
      <c r="E29" s="35"/>
      <c r="F29" s="93"/>
      <c r="G29" s="36"/>
      <c r="H29" s="37"/>
      <c r="I29" s="37"/>
      <c r="J29" s="37"/>
      <c r="K29" s="37"/>
      <c r="Q29" s="38"/>
    </row>
    <row r="30" spans="1:59">
      <c r="A30" s="39">
        <v>10</v>
      </c>
      <c r="B30" s="40" t="s">
        <v>33</v>
      </c>
      <c r="C30" s="41" t="s">
        <v>34</v>
      </c>
      <c r="D30" s="42" t="s">
        <v>35</v>
      </c>
      <c r="E30" s="43">
        <v>114</v>
      </c>
      <c r="F30" s="91"/>
      <c r="G30" s="44">
        <f>E30*F30</f>
        <v>0</v>
      </c>
      <c r="H30" s="45">
        <v>0</v>
      </c>
      <c r="I30" s="45">
        <f>E30*H30</f>
        <v>0</v>
      </c>
      <c r="J30" s="46" t="s">
        <v>94</v>
      </c>
      <c r="K30" s="45"/>
      <c r="Q30" s="38"/>
      <c r="BB30" s="2">
        <v>1</v>
      </c>
      <c r="BC30" s="2">
        <f>IF(BB30=1,G30,0)</f>
        <v>0</v>
      </c>
      <c r="BD30" s="2">
        <f>IF(BB30=2,G30,0)</f>
        <v>0</v>
      </c>
      <c r="BE30" s="2">
        <f>IF(BB30=3,G30,0)</f>
        <v>0</v>
      </c>
      <c r="BF30" s="2">
        <f>IF(BB30=4,G30,0)</f>
        <v>0</v>
      </c>
      <c r="BG30" s="2">
        <f>IF(BB30=5,G30,0)</f>
        <v>0</v>
      </c>
    </row>
    <row r="31" spans="1:59">
      <c r="A31" s="39"/>
      <c r="B31" s="40"/>
      <c r="C31" s="47" t="s">
        <v>106</v>
      </c>
      <c r="D31" s="42"/>
      <c r="E31" s="43"/>
      <c r="F31" s="91"/>
      <c r="G31" s="44"/>
      <c r="H31" s="45"/>
      <c r="I31" s="45"/>
      <c r="J31" s="46"/>
      <c r="K31" s="45"/>
      <c r="Q31" s="38"/>
    </row>
    <row r="32" spans="1:59">
      <c r="A32" s="49"/>
      <c r="B32" s="50" t="s">
        <v>15</v>
      </c>
      <c r="C32" s="51" t="str">
        <f>CONCATENATE(B29," ",C29)</f>
        <v>8 Trubní vedení</v>
      </c>
      <c r="D32" s="49"/>
      <c r="E32" s="52"/>
      <c r="F32" s="92"/>
      <c r="G32" s="53">
        <f>SUM(G29:G30)</f>
        <v>0</v>
      </c>
      <c r="H32" s="54"/>
      <c r="I32" s="55">
        <f>SUM(I29:I30)</f>
        <v>0</v>
      </c>
      <c r="J32" s="54"/>
      <c r="K32" s="55"/>
      <c r="Q32" s="38"/>
      <c r="BC32" s="56">
        <f>SUM(BC29:BC30)</f>
        <v>0</v>
      </c>
      <c r="BD32" s="56">
        <f>SUM(BD29:BD30)</f>
        <v>0</v>
      </c>
      <c r="BE32" s="56">
        <f>SUM(BE29:BE30)</f>
        <v>0</v>
      </c>
      <c r="BF32" s="56">
        <f>SUM(BF29:BF30)</f>
        <v>0</v>
      </c>
      <c r="BG32" s="56">
        <f>SUM(BG29:BG30)</f>
        <v>0</v>
      </c>
    </row>
    <row r="33" spans="1:59">
      <c r="A33" s="31" t="s">
        <v>11</v>
      </c>
      <c r="B33" s="32" t="s">
        <v>36</v>
      </c>
      <c r="C33" s="33" t="s">
        <v>37</v>
      </c>
      <c r="D33" s="34"/>
      <c r="E33" s="35"/>
      <c r="F33" s="93"/>
      <c r="G33" s="36"/>
      <c r="H33" s="37"/>
      <c r="I33" s="37"/>
      <c r="J33" s="37"/>
      <c r="K33" s="37"/>
      <c r="Q33" s="38"/>
    </row>
    <row r="34" spans="1:59">
      <c r="A34" s="57">
        <v>11</v>
      </c>
      <c r="B34" s="40" t="s">
        <v>84</v>
      </c>
      <c r="C34" s="41" t="s">
        <v>85</v>
      </c>
      <c r="D34" s="42" t="s">
        <v>35</v>
      </c>
      <c r="E34" s="43">
        <v>15</v>
      </c>
      <c r="F34" s="91"/>
      <c r="G34" s="44">
        <f>E34*F34</f>
        <v>0</v>
      </c>
      <c r="H34" s="45">
        <v>7.26E-3</v>
      </c>
      <c r="I34" s="45">
        <f>E34*H34</f>
        <v>0.1089</v>
      </c>
      <c r="J34" s="46" t="s">
        <v>94</v>
      </c>
      <c r="K34" s="58"/>
      <c r="Q34" s="38"/>
    </row>
    <row r="35" spans="1:59">
      <c r="A35" s="57"/>
      <c r="B35" s="40"/>
      <c r="C35" s="48">
        <v>15</v>
      </c>
      <c r="D35" s="42"/>
      <c r="E35" s="43"/>
      <c r="F35" s="91"/>
      <c r="G35" s="44"/>
      <c r="H35" s="45"/>
      <c r="I35" s="45"/>
      <c r="J35" s="46"/>
      <c r="K35" s="58"/>
      <c r="Q35" s="38"/>
    </row>
    <row r="36" spans="1:59">
      <c r="A36" s="39">
        <v>12</v>
      </c>
      <c r="B36" s="40" t="s">
        <v>38</v>
      </c>
      <c r="C36" s="41" t="s">
        <v>39</v>
      </c>
      <c r="D36" s="42" t="s">
        <v>14</v>
      </c>
      <c r="E36" s="43">
        <v>2</v>
      </c>
      <c r="F36" s="91"/>
      <c r="G36" s="44">
        <f>E36*F36</f>
        <v>0</v>
      </c>
      <c r="H36" s="45">
        <v>6.6000000000000003E-2</v>
      </c>
      <c r="I36" s="45">
        <f>E36*H36</f>
        <v>0.13200000000000001</v>
      </c>
      <c r="J36" s="46" t="s">
        <v>94</v>
      </c>
      <c r="K36" s="45"/>
      <c r="Q36" s="38"/>
      <c r="BB36" s="2">
        <v>1</v>
      </c>
      <c r="BC36" s="2">
        <f>IF(BB36=1,G36,0)</f>
        <v>0</v>
      </c>
      <c r="BD36" s="2">
        <f>IF(BB36=2,G36,0)</f>
        <v>0</v>
      </c>
      <c r="BE36" s="2">
        <f>IF(BB36=3,G36,0)</f>
        <v>0</v>
      </c>
      <c r="BF36" s="2">
        <f>IF(BB36=4,G36,0)</f>
        <v>0</v>
      </c>
      <c r="BG36" s="2">
        <f>IF(BB36=5,G36,0)</f>
        <v>0</v>
      </c>
    </row>
    <row r="37" spans="1:59">
      <c r="A37" s="39"/>
      <c r="B37" s="40"/>
      <c r="C37" s="48" t="s">
        <v>100</v>
      </c>
      <c r="D37" s="42"/>
      <c r="E37" s="43"/>
      <c r="F37" s="91"/>
      <c r="G37" s="44"/>
      <c r="H37" s="45"/>
      <c r="I37" s="45"/>
      <c r="J37" s="46"/>
      <c r="K37" s="45"/>
      <c r="Q37" s="38"/>
    </row>
    <row r="38" spans="1:59">
      <c r="A38" s="39">
        <v>13</v>
      </c>
      <c r="B38" s="40" t="s">
        <v>40</v>
      </c>
      <c r="C38" s="41" t="s">
        <v>123</v>
      </c>
      <c r="D38" s="42" t="s">
        <v>14</v>
      </c>
      <c r="E38" s="43">
        <v>4</v>
      </c>
      <c r="F38" s="91"/>
      <c r="G38" s="44">
        <f>E38*F38</f>
        <v>0</v>
      </c>
      <c r="H38" s="45">
        <v>0</v>
      </c>
      <c r="I38" s="45">
        <f>E38*H38</f>
        <v>0</v>
      </c>
      <c r="J38" s="46" t="s">
        <v>94</v>
      </c>
      <c r="K38" s="45"/>
      <c r="Q38" s="38"/>
      <c r="BB38" s="2">
        <v>1</v>
      </c>
      <c r="BC38" s="2">
        <f>IF(BB38=1,G38,0)</f>
        <v>0</v>
      </c>
      <c r="BD38" s="2">
        <f>IF(BB38=2,G38,0)</f>
        <v>0</v>
      </c>
      <c r="BE38" s="2">
        <f>IF(BB38=3,G38,0)</f>
        <v>0</v>
      </c>
      <c r="BF38" s="2">
        <f>IF(BB38=4,G38,0)</f>
        <v>0</v>
      </c>
      <c r="BG38" s="2">
        <f>IF(BB38=5,G38,0)</f>
        <v>0</v>
      </c>
    </row>
    <row r="39" spans="1:59">
      <c r="A39" s="39"/>
      <c r="B39" s="40"/>
      <c r="C39" s="47" t="s">
        <v>101</v>
      </c>
      <c r="D39" s="42"/>
      <c r="E39" s="43"/>
      <c r="F39" s="91"/>
      <c r="G39" s="44"/>
      <c r="H39" s="45"/>
      <c r="I39" s="45"/>
      <c r="J39" s="46"/>
      <c r="K39" s="45"/>
      <c r="Q39" s="38"/>
    </row>
    <row r="40" spans="1:59">
      <c r="A40" s="49"/>
      <c r="B40" s="50" t="s">
        <v>15</v>
      </c>
      <c r="C40" s="51" t="str">
        <f>CONCATENATE(B33," ",C33)</f>
        <v>91 Doplňující práce na komunikaci</v>
      </c>
      <c r="D40" s="49"/>
      <c r="E40" s="52"/>
      <c r="F40" s="92"/>
      <c r="G40" s="53">
        <f>SUM(G33:G38)</f>
        <v>0</v>
      </c>
      <c r="H40" s="54"/>
      <c r="I40" s="55">
        <f>SUM(I33:I38)</f>
        <v>0.2409</v>
      </c>
      <c r="J40" s="54"/>
      <c r="K40" s="55"/>
      <c r="Q40" s="38"/>
      <c r="BC40" s="56">
        <f>SUM(BC33:BC38)</f>
        <v>0</v>
      </c>
      <c r="BD40" s="56">
        <f>SUM(BD33:BD38)</f>
        <v>0</v>
      </c>
      <c r="BE40" s="56">
        <f>SUM(BE33:BE38)</f>
        <v>0</v>
      </c>
      <c r="BF40" s="56">
        <f>SUM(BF33:BF38)</f>
        <v>0</v>
      </c>
      <c r="BG40" s="56">
        <f>SUM(BG33:BG38)</f>
        <v>0</v>
      </c>
    </row>
    <row r="41" spans="1:59">
      <c r="A41" s="31" t="s">
        <v>11</v>
      </c>
      <c r="B41" s="32" t="s">
        <v>44</v>
      </c>
      <c r="C41" s="33" t="s">
        <v>45</v>
      </c>
      <c r="D41" s="34"/>
      <c r="E41" s="35"/>
      <c r="F41" s="93"/>
      <c r="G41" s="36"/>
      <c r="H41" s="37"/>
      <c r="I41" s="37"/>
      <c r="J41" s="37"/>
      <c r="K41" s="37"/>
      <c r="Q41" s="38"/>
    </row>
    <row r="42" spans="1:59">
      <c r="A42" s="39">
        <v>14</v>
      </c>
      <c r="B42" s="40" t="s">
        <v>80</v>
      </c>
      <c r="C42" s="41" t="s">
        <v>83</v>
      </c>
      <c r="D42" s="42" t="s">
        <v>46</v>
      </c>
      <c r="E42" s="43">
        <v>3</v>
      </c>
      <c r="F42" s="91"/>
      <c r="G42" s="44">
        <f>E42*F42</f>
        <v>0</v>
      </c>
      <c r="H42" s="45">
        <v>6.0999999999999997E-4</v>
      </c>
      <c r="I42" s="45">
        <f>E42*H42</f>
        <v>1.83E-3</v>
      </c>
      <c r="J42" s="46" t="s">
        <v>94</v>
      </c>
      <c r="K42" s="45"/>
      <c r="Q42" s="38"/>
      <c r="BB42" s="2">
        <v>2</v>
      </c>
      <c r="BC42" s="2">
        <f>IF(BB42=1,G42,0)</f>
        <v>0</v>
      </c>
      <c r="BD42" s="2">
        <f>IF(BB42=2,G42,0)</f>
        <v>0</v>
      </c>
      <c r="BE42" s="2">
        <f>IF(BB42=3,G42,0)</f>
        <v>0</v>
      </c>
      <c r="BF42" s="2">
        <f>IF(BB42=4,G42,0)</f>
        <v>0</v>
      </c>
      <c r="BG42" s="2">
        <f>IF(BB42=5,G42,0)</f>
        <v>0</v>
      </c>
    </row>
    <row r="43" spans="1:59">
      <c r="A43" s="39"/>
      <c r="B43" s="40"/>
      <c r="C43" s="47" t="s">
        <v>102</v>
      </c>
      <c r="D43" s="42"/>
      <c r="E43" s="43"/>
      <c r="F43" s="91"/>
      <c r="G43" s="44"/>
      <c r="H43" s="45"/>
      <c r="I43" s="45"/>
      <c r="J43" s="46"/>
      <c r="K43" s="45"/>
      <c r="Q43" s="38"/>
    </row>
    <row r="44" spans="1:59">
      <c r="A44" s="39">
        <v>15</v>
      </c>
      <c r="B44" s="40" t="s">
        <v>81</v>
      </c>
      <c r="C44" s="41" t="s">
        <v>82</v>
      </c>
      <c r="D44" s="42" t="s">
        <v>46</v>
      </c>
      <c r="E44" s="43">
        <v>1</v>
      </c>
      <c r="F44" s="91"/>
      <c r="G44" s="44">
        <f>E44*F44</f>
        <v>0</v>
      </c>
      <c r="H44" s="45">
        <v>2.0799999999999998E-3</v>
      </c>
      <c r="I44" s="45">
        <f>E44*H44</f>
        <v>2.0799999999999998E-3</v>
      </c>
      <c r="J44" s="46" t="s">
        <v>94</v>
      </c>
      <c r="K44" s="45"/>
      <c r="Q44" s="38"/>
    </row>
    <row r="45" spans="1:59">
      <c r="A45" s="39"/>
      <c r="B45" s="40"/>
      <c r="C45" s="48">
        <v>1</v>
      </c>
      <c r="D45" s="42"/>
      <c r="E45" s="43"/>
      <c r="F45" s="91"/>
      <c r="G45" s="44"/>
      <c r="H45" s="45"/>
      <c r="I45" s="45"/>
      <c r="J45" s="46"/>
      <c r="K45" s="45"/>
      <c r="Q45" s="38"/>
    </row>
    <row r="46" spans="1:59" ht="26.4">
      <c r="A46" s="39">
        <v>16</v>
      </c>
      <c r="B46" s="40" t="s">
        <v>87</v>
      </c>
      <c r="C46" s="41" t="s">
        <v>88</v>
      </c>
      <c r="D46" s="42" t="s">
        <v>46</v>
      </c>
      <c r="E46" s="43">
        <v>1</v>
      </c>
      <c r="F46" s="91"/>
      <c r="G46" s="44">
        <f>E46*F46</f>
        <v>0</v>
      </c>
      <c r="H46" s="45">
        <v>1.22231</v>
      </c>
      <c r="I46" s="45">
        <f>E46*H46</f>
        <v>1.22231</v>
      </c>
      <c r="J46" s="46" t="s">
        <v>94</v>
      </c>
      <c r="K46" s="45"/>
      <c r="Q46" s="38"/>
    </row>
    <row r="47" spans="1:59">
      <c r="A47" s="39"/>
      <c r="B47" s="40"/>
      <c r="C47" s="48">
        <v>1</v>
      </c>
      <c r="D47" s="42"/>
      <c r="E47" s="43"/>
      <c r="F47" s="91"/>
      <c r="G47" s="44"/>
      <c r="H47" s="45"/>
      <c r="I47" s="45"/>
      <c r="J47" s="46"/>
      <c r="K47" s="45"/>
      <c r="Q47" s="38"/>
    </row>
    <row r="48" spans="1:59">
      <c r="A48" s="39">
        <v>17</v>
      </c>
      <c r="B48" s="40" t="s">
        <v>47</v>
      </c>
      <c r="C48" s="41" t="s">
        <v>91</v>
      </c>
      <c r="D48" s="42" t="s">
        <v>46</v>
      </c>
      <c r="E48" s="43">
        <v>1</v>
      </c>
      <c r="F48" s="91"/>
      <c r="G48" s="44">
        <f>E48*F48</f>
        <v>0</v>
      </c>
      <c r="H48" s="45">
        <v>0.22</v>
      </c>
      <c r="I48" s="45">
        <f>E48*H48</f>
        <v>0.22</v>
      </c>
      <c r="J48" s="46" t="s">
        <v>71</v>
      </c>
      <c r="K48" s="45"/>
      <c r="Q48" s="38"/>
    </row>
    <row r="49" spans="1:59">
      <c r="A49" s="39"/>
      <c r="B49" s="40"/>
      <c r="C49" s="48">
        <v>1</v>
      </c>
      <c r="D49" s="42"/>
      <c r="E49" s="43"/>
      <c r="F49" s="91"/>
      <c r="G49" s="44"/>
      <c r="H49" s="45"/>
      <c r="I49" s="45"/>
      <c r="J49" s="46"/>
      <c r="K49" s="45"/>
      <c r="Q49" s="38"/>
    </row>
    <row r="50" spans="1:59">
      <c r="A50" s="39">
        <v>18</v>
      </c>
      <c r="B50" s="40" t="s">
        <v>47</v>
      </c>
      <c r="C50" s="41" t="s">
        <v>69</v>
      </c>
      <c r="D50" s="42" t="s">
        <v>46</v>
      </c>
      <c r="E50" s="43">
        <v>1</v>
      </c>
      <c r="F50" s="91"/>
      <c r="G50" s="44">
        <f>E50*F50</f>
        <v>0</v>
      </c>
      <c r="H50" s="45">
        <v>0.38</v>
      </c>
      <c r="I50" s="45">
        <f>E50*H50</f>
        <v>0.38</v>
      </c>
      <c r="J50" s="46" t="s">
        <v>71</v>
      </c>
      <c r="K50" s="45"/>
      <c r="Q50" s="38"/>
      <c r="BB50" s="2">
        <v>2</v>
      </c>
      <c r="BC50" s="2">
        <f>IF(BB50=1,G50,0)</f>
        <v>0</v>
      </c>
      <c r="BD50" s="2">
        <f>IF(BB50=2,G50,0)</f>
        <v>0</v>
      </c>
      <c r="BE50" s="2">
        <f>IF(BB50=3,G50,0)</f>
        <v>0</v>
      </c>
      <c r="BF50" s="2">
        <f>IF(BB50=4,G50,0)</f>
        <v>0</v>
      </c>
      <c r="BG50" s="2">
        <f>IF(BB50=5,G50,0)</f>
        <v>0</v>
      </c>
    </row>
    <row r="51" spans="1:59">
      <c r="A51" s="39"/>
      <c r="B51" s="40"/>
      <c r="C51" s="48">
        <v>1</v>
      </c>
      <c r="D51" s="42"/>
      <c r="E51" s="43"/>
      <c r="F51" s="91"/>
      <c r="G51" s="44"/>
      <c r="H51" s="45"/>
      <c r="I51" s="45"/>
      <c r="J51" s="46"/>
      <c r="K51" s="45"/>
      <c r="Q51" s="38"/>
    </row>
    <row r="52" spans="1:59">
      <c r="A52" s="49"/>
      <c r="B52" s="50" t="s">
        <v>15</v>
      </c>
      <c r="C52" s="51" t="str">
        <f>CONCATENATE(B41," ",C41)</f>
        <v>723 Vnitřní plynovod</v>
      </c>
      <c r="D52" s="49"/>
      <c r="E52" s="52"/>
      <c r="F52" s="92"/>
      <c r="G52" s="53">
        <f>SUM(G41:G50)</f>
        <v>0</v>
      </c>
      <c r="H52" s="54"/>
      <c r="I52" s="55">
        <f>SUM(I41:I50)</f>
        <v>1.8262200000000002</v>
      </c>
      <c r="J52" s="54"/>
      <c r="K52" s="55"/>
      <c r="Q52" s="38"/>
      <c r="BC52" s="56">
        <f>SUM(BC41:BC50)</f>
        <v>0</v>
      </c>
      <c r="BD52" s="56">
        <f>SUM(BD41:BD50)</f>
        <v>0</v>
      </c>
      <c r="BE52" s="56">
        <f>SUM(BE41:BE50)</f>
        <v>0</v>
      </c>
      <c r="BF52" s="56">
        <f>SUM(BF41:BF50)</f>
        <v>0</v>
      </c>
      <c r="BG52" s="56">
        <f>SUM(BG41:BG50)</f>
        <v>0</v>
      </c>
    </row>
    <row r="53" spans="1:59">
      <c r="A53" s="31" t="s">
        <v>11</v>
      </c>
      <c r="B53" s="32" t="s">
        <v>48</v>
      </c>
      <c r="C53" s="33" t="s">
        <v>49</v>
      </c>
      <c r="D53" s="34"/>
      <c r="E53" s="35"/>
      <c r="F53" s="93"/>
      <c r="G53" s="36"/>
      <c r="H53" s="37"/>
      <c r="I53" s="37"/>
      <c r="J53" s="37"/>
      <c r="K53" s="37"/>
      <c r="Q53" s="38"/>
    </row>
    <row r="54" spans="1:59" ht="26.4">
      <c r="A54" s="59">
        <v>19</v>
      </c>
      <c r="B54" s="60" t="s">
        <v>50</v>
      </c>
      <c r="C54" s="41" t="s">
        <v>97</v>
      </c>
      <c r="D54" s="42" t="s">
        <v>35</v>
      </c>
      <c r="E54" s="43">
        <v>130</v>
      </c>
      <c r="F54" s="91"/>
      <c r="G54" s="44">
        <f>E54*F54</f>
        <v>0</v>
      </c>
      <c r="H54" s="45">
        <v>3.0000000000000001E-5</v>
      </c>
      <c r="I54" s="45">
        <f>E54*H54</f>
        <v>3.9000000000000003E-3</v>
      </c>
      <c r="J54" s="46" t="s">
        <v>94</v>
      </c>
      <c r="K54" s="45"/>
      <c r="Q54" s="38"/>
      <c r="BB54" s="2">
        <v>4</v>
      </c>
      <c r="BC54" s="2">
        <f>IF(BB54=1,G54,0)</f>
        <v>0</v>
      </c>
      <c r="BD54" s="2">
        <f>IF(BB54=2,G54,0)</f>
        <v>0</v>
      </c>
      <c r="BE54" s="2">
        <f>IF(BB54=3,G54,0)</f>
        <v>0</v>
      </c>
      <c r="BF54" s="2">
        <f>IF(BB54=4,G54,0)</f>
        <v>0</v>
      </c>
      <c r="BG54" s="2">
        <f>IF(BB54=5,G54,0)</f>
        <v>0</v>
      </c>
    </row>
    <row r="55" spans="1:59">
      <c r="A55" s="59"/>
      <c r="B55" s="60"/>
      <c r="C55" s="47" t="s">
        <v>105</v>
      </c>
      <c r="D55" s="42"/>
      <c r="E55" s="43"/>
      <c r="F55" s="91"/>
      <c r="G55" s="44"/>
      <c r="H55" s="45"/>
      <c r="I55" s="45"/>
      <c r="J55" s="46"/>
      <c r="K55" s="45"/>
      <c r="Q55" s="38"/>
    </row>
    <row r="56" spans="1:59">
      <c r="A56" s="39">
        <v>20</v>
      </c>
      <c r="B56" s="40" t="s">
        <v>51</v>
      </c>
      <c r="C56" s="41" t="s">
        <v>52</v>
      </c>
      <c r="D56" s="42" t="s">
        <v>46</v>
      </c>
      <c r="E56" s="43">
        <v>4</v>
      </c>
      <c r="F56" s="91"/>
      <c r="G56" s="44">
        <f>E56*F56</f>
        <v>0</v>
      </c>
      <c r="H56" s="45">
        <v>0</v>
      </c>
      <c r="I56" s="45">
        <f>E56*H56</f>
        <v>0</v>
      </c>
      <c r="J56" s="46" t="s">
        <v>94</v>
      </c>
      <c r="K56" s="45"/>
      <c r="Q56" s="38"/>
      <c r="BB56" s="2">
        <v>4</v>
      </c>
      <c r="BC56" s="2">
        <f>IF(BB56=1,G56,0)</f>
        <v>0</v>
      </c>
      <c r="BD56" s="2">
        <f>IF(BB56=2,G56,0)</f>
        <v>0</v>
      </c>
      <c r="BE56" s="2">
        <f>IF(BB56=3,G56,0)</f>
        <v>0</v>
      </c>
      <c r="BF56" s="2">
        <f>IF(BB56=4,G56,0)</f>
        <v>0</v>
      </c>
      <c r="BG56" s="2">
        <f>IF(BB56=5,G56,0)</f>
        <v>0</v>
      </c>
    </row>
    <row r="57" spans="1:59">
      <c r="A57" s="39"/>
      <c r="B57" s="40"/>
      <c r="C57" s="47" t="s">
        <v>104</v>
      </c>
      <c r="D57" s="42"/>
      <c r="E57" s="43"/>
      <c r="F57" s="91"/>
      <c r="G57" s="44"/>
      <c r="H57" s="45"/>
      <c r="I57" s="45"/>
      <c r="J57" s="46"/>
      <c r="K57" s="45"/>
      <c r="Q57" s="38"/>
    </row>
    <row r="58" spans="1:59">
      <c r="A58" s="49"/>
      <c r="B58" s="50" t="s">
        <v>15</v>
      </c>
      <c r="C58" s="51" t="str">
        <f>CONCATENATE(B53," ",C53)</f>
        <v>M21 Elektromontáže</v>
      </c>
      <c r="D58" s="49"/>
      <c r="E58" s="52"/>
      <c r="F58" s="92"/>
      <c r="G58" s="53">
        <f>SUM(G53:G56)</f>
        <v>0</v>
      </c>
      <c r="H58" s="54"/>
      <c r="I58" s="55">
        <f>SUM(I53:I56)</f>
        <v>3.9000000000000003E-3</v>
      </c>
      <c r="J58" s="54"/>
      <c r="K58" s="55"/>
      <c r="Q58" s="38"/>
      <c r="BC58" s="56">
        <f>SUM(BC53:BC56)</f>
        <v>0</v>
      </c>
      <c r="BD58" s="56">
        <f>SUM(BD53:BD56)</f>
        <v>0</v>
      </c>
      <c r="BE58" s="56">
        <f>SUM(BE53:BE56)</f>
        <v>0</v>
      </c>
      <c r="BF58" s="56">
        <f>SUM(BF53:BF56)</f>
        <v>0</v>
      </c>
      <c r="BG58" s="56">
        <f>SUM(BG53:BG56)</f>
        <v>0</v>
      </c>
    </row>
    <row r="59" spans="1:59">
      <c r="A59" s="31" t="s">
        <v>11</v>
      </c>
      <c r="B59" s="32" t="s">
        <v>53</v>
      </c>
      <c r="C59" s="33" t="s">
        <v>86</v>
      </c>
      <c r="D59" s="34"/>
      <c r="E59" s="35"/>
      <c r="F59" s="93"/>
      <c r="G59" s="36"/>
      <c r="H59" s="37"/>
      <c r="I59" s="37"/>
      <c r="J59" s="37"/>
      <c r="K59" s="37"/>
      <c r="Q59" s="38"/>
    </row>
    <row r="60" spans="1:59">
      <c r="A60" s="39">
        <v>21</v>
      </c>
      <c r="B60" s="40" t="s">
        <v>54</v>
      </c>
      <c r="C60" s="41" t="s">
        <v>55</v>
      </c>
      <c r="D60" s="42" t="s">
        <v>35</v>
      </c>
      <c r="E60" s="43">
        <v>130</v>
      </c>
      <c r="F60" s="91"/>
      <c r="G60" s="44">
        <f t="shared" ref="G60:G78" si="9">E60*F60</f>
        <v>0</v>
      </c>
      <c r="H60" s="45">
        <v>0</v>
      </c>
      <c r="I60" s="45">
        <f t="shared" ref="I60:I78" si="10">E60*H60</f>
        <v>0</v>
      </c>
      <c r="J60" s="46" t="s">
        <v>94</v>
      </c>
      <c r="K60" s="45"/>
      <c r="Q60" s="38"/>
      <c r="BB60" s="2">
        <v>4</v>
      </c>
      <c r="BC60" s="2">
        <f t="shared" ref="BC60:BC78" si="11">IF(BB60=1,G60,0)</f>
        <v>0</v>
      </c>
      <c r="BD60" s="2">
        <f t="shared" ref="BD60:BD78" si="12">IF(BB60=2,G60,0)</f>
        <v>0</v>
      </c>
      <c r="BE60" s="2">
        <f t="shared" ref="BE60:BE78" si="13">IF(BB60=3,G60,0)</f>
        <v>0</v>
      </c>
      <c r="BF60" s="2">
        <f t="shared" ref="BF60:BF78" si="14">IF(BB60=4,G60,0)</f>
        <v>0</v>
      </c>
      <c r="BG60" s="2">
        <f t="shared" ref="BG60:BG78" si="15">IF(BB60=5,G60,0)</f>
        <v>0</v>
      </c>
    </row>
    <row r="61" spans="1:59">
      <c r="A61" s="39"/>
      <c r="B61" s="40"/>
      <c r="C61" s="47" t="s">
        <v>105</v>
      </c>
      <c r="D61" s="42"/>
      <c r="E61" s="43"/>
      <c r="F61" s="91"/>
      <c r="G61" s="44"/>
      <c r="H61" s="45"/>
      <c r="I61" s="45"/>
      <c r="J61" s="46"/>
      <c r="K61" s="45"/>
      <c r="Q61" s="38"/>
    </row>
    <row r="62" spans="1:59">
      <c r="A62" s="39">
        <v>22</v>
      </c>
      <c r="B62" s="40" t="s">
        <v>93</v>
      </c>
      <c r="C62" s="41" t="s">
        <v>92</v>
      </c>
      <c r="D62" s="42" t="s">
        <v>56</v>
      </c>
      <c r="E62" s="43">
        <v>1</v>
      </c>
      <c r="F62" s="91"/>
      <c r="G62" s="44">
        <f t="shared" si="9"/>
        <v>0</v>
      </c>
      <c r="H62" s="45">
        <v>0</v>
      </c>
      <c r="I62" s="45">
        <f t="shared" si="10"/>
        <v>0</v>
      </c>
      <c r="J62" s="46" t="s">
        <v>94</v>
      </c>
      <c r="K62" s="45"/>
      <c r="Q62" s="38"/>
      <c r="BB62" s="2">
        <v>4</v>
      </c>
      <c r="BC62" s="2">
        <f t="shared" si="11"/>
        <v>0</v>
      </c>
      <c r="BD62" s="2">
        <f t="shared" si="12"/>
        <v>0</v>
      </c>
      <c r="BE62" s="2">
        <f t="shared" si="13"/>
        <v>0</v>
      </c>
      <c r="BF62" s="2">
        <f t="shared" si="14"/>
        <v>0</v>
      </c>
      <c r="BG62" s="2">
        <f t="shared" si="15"/>
        <v>0</v>
      </c>
    </row>
    <row r="63" spans="1:59">
      <c r="A63" s="39"/>
      <c r="B63" s="40"/>
      <c r="C63" s="48">
        <v>1</v>
      </c>
      <c r="D63" s="42"/>
      <c r="E63" s="43"/>
      <c r="F63" s="91"/>
      <c r="G63" s="44"/>
      <c r="H63" s="45"/>
      <c r="I63" s="45"/>
      <c r="J63" s="46"/>
      <c r="K63" s="45"/>
      <c r="Q63" s="38"/>
    </row>
    <row r="64" spans="1:59">
      <c r="A64" s="39">
        <v>23</v>
      </c>
      <c r="B64" s="40" t="s">
        <v>57</v>
      </c>
      <c r="C64" s="41" t="s">
        <v>58</v>
      </c>
      <c r="D64" s="42" t="s">
        <v>35</v>
      </c>
      <c r="E64" s="43">
        <v>5</v>
      </c>
      <c r="F64" s="91"/>
      <c r="G64" s="44">
        <f t="shared" si="9"/>
        <v>0</v>
      </c>
      <c r="H64" s="45">
        <v>3.0000000000000001E-5</v>
      </c>
      <c r="I64" s="45">
        <f t="shared" si="10"/>
        <v>1.5000000000000001E-4</v>
      </c>
      <c r="J64" s="46" t="s">
        <v>94</v>
      </c>
      <c r="K64" s="45"/>
      <c r="Q64" s="38"/>
      <c r="BB64" s="2">
        <v>4</v>
      </c>
      <c r="BC64" s="2">
        <f t="shared" si="11"/>
        <v>0</v>
      </c>
      <c r="BD64" s="2">
        <f t="shared" si="12"/>
        <v>0</v>
      </c>
      <c r="BE64" s="2">
        <f t="shared" si="13"/>
        <v>0</v>
      </c>
      <c r="BF64" s="2">
        <f t="shared" si="14"/>
        <v>0</v>
      </c>
      <c r="BG64" s="2">
        <f t="shared" si="15"/>
        <v>0</v>
      </c>
    </row>
    <row r="65" spans="1:59">
      <c r="A65" s="39"/>
      <c r="B65" s="40"/>
      <c r="C65" s="48">
        <v>5</v>
      </c>
      <c r="D65" s="42"/>
      <c r="E65" s="43"/>
      <c r="F65" s="91"/>
      <c r="G65" s="44"/>
      <c r="H65" s="45"/>
      <c r="I65" s="45"/>
      <c r="J65" s="46"/>
      <c r="K65" s="45"/>
      <c r="Q65" s="38"/>
    </row>
    <row r="66" spans="1:59">
      <c r="A66" s="39">
        <v>24</v>
      </c>
      <c r="B66" s="40" t="s">
        <v>75</v>
      </c>
      <c r="C66" s="41" t="s">
        <v>76</v>
      </c>
      <c r="D66" s="42" t="s">
        <v>77</v>
      </c>
      <c r="E66" s="43">
        <v>1</v>
      </c>
      <c r="F66" s="91"/>
      <c r="G66" s="44">
        <f t="shared" si="9"/>
        <v>0</v>
      </c>
      <c r="H66" s="45">
        <v>1.6000000000000001E-4</v>
      </c>
      <c r="I66" s="45">
        <f t="shared" si="10"/>
        <v>1.6000000000000001E-4</v>
      </c>
      <c r="J66" s="46" t="s">
        <v>94</v>
      </c>
      <c r="K66" s="45"/>
      <c r="Q66" s="38"/>
    </row>
    <row r="67" spans="1:59">
      <c r="A67" s="39"/>
      <c r="B67" s="40"/>
      <c r="C67" s="48">
        <v>1</v>
      </c>
      <c r="D67" s="42"/>
      <c r="E67" s="43"/>
      <c r="F67" s="91"/>
      <c r="G67" s="44"/>
      <c r="H67" s="45"/>
      <c r="I67" s="45"/>
      <c r="J67" s="46"/>
      <c r="K67" s="45"/>
      <c r="Q67" s="38"/>
    </row>
    <row r="68" spans="1:59">
      <c r="A68" s="39">
        <v>25</v>
      </c>
      <c r="B68" s="40" t="s">
        <v>78</v>
      </c>
      <c r="C68" s="41" t="s">
        <v>79</v>
      </c>
      <c r="D68" s="42" t="s">
        <v>77</v>
      </c>
      <c r="E68" s="43">
        <v>1</v>
      </c>
      <c r="F68" s="91"/>
      <c r="G68" s="44">
        <f t="shared" si="9"/>
        <v>0</v>
      </c>
      <c r="H68" s="45">
        <v>3.2499999999999999E-3</v>
      </c>
      <c r="I68" s="45">
        <v>3.2499999999999999E-3</v>
      </c>
      <c r="J68" s="46" t="s">
        <v>94</v>
      </c>
      <c r="K68" s="45"/>
      <c r="Q68" s="38"/>
    </row>
    <row r="69" spans="1:59">
      <c r="A69" s="39"/>
      <c r="B69" s="40"/>
      <c r="C69" s="48">
        <v>1</v>
      </c>
      <c r="D69" s="42"/>
      <c r="E69" s="43"/>
      <c r="F69" s="91"/>
      <c r="G69" s="44"/>
      <c r="H69" s="45"/>
      <c r="I69" s="45"/>
      <c r="J69" s="46"/>
      <c r="K69" s="45"/>
      <c r="Q69" s="38"/>
    </row>
    <row r="70" spans="1:59">
      <c r="A70" s="39">
        <v>26</v>
      </c>
      <c r="B70" s="40" t="s">
        <v>59</v>
      </c>
      <c r="C70" s="41" t="s">
        <v>98</v>
      </c>
      <c r="D70" s="42" t="s">
        <v>46</v>
      </c>
      <c r="E70" s="43">
        <v>1</v>
      </c>
      <c r="F70" s="91"/>
      <c r="G70" s="44">
        <f t="shared" si="9"/>
        <v>0</v>
      </c>
      <c r="H70" s="45">
        <v>1E-3</v>
      </c>
      <c r="I70" s="45">
        <f t="shared" si="10"/>
        <v>1E-3</v>
      </c>
      <c r="J70" s="46" t="s">
        <v>94</v>
      </c>
      <c r="K70" s="45"/>
      <c r="Q70" s="38"/>
      <c r="BB70" s="2">
        <v>4</v>
      </c>
      <c r="BC70" s="2">
        <f t="shared" si="11"/>
        <v>0</v>
      </c>
      <c r="BD70" s="2">
        <f t="shared" si="12"/>
        <v>0</v>
      </c>
      <c r="BE70" s="2">
        <f t="shared" si="13"/>
        <v>0</v>
      </c>
      <c r="BF70" s="2">
        <f t="shared" si="14"/>
        <v>0</v>
      </c>
      <c r="BG70" s="2">
        <f t="shared" si="15"/>
        <v>0</v>
      </c>
    </row>
    <row r="71" spans="1:59">
      <c r="A71" s="39"/>
      <c r="B71" s="40"/>
      <c r="C71" s="48">
        <v>1</v>
      </c>
      <c r="D71" s="42"/>
      <c r="E71" s="43"/>
      <c r="F71" s="91"/>
      <c r="G71" s="44"/>
      <c r="H71" s="45"/>
      <c r="I71" s="45"/>
      <c r="J71" s="46"/>
      <c r="K71" s="45"/>
      <c r="Q71" s="38"/>
    </row>
    <row r="72" spans="1:59">
      <c r="A72" s="39">
        <v>27</v>
      </c>
      <c r="B72" s="40" t="s">
        <v>60</v>
      </c>
      <c r="C72" s="41" t="s">
        <v>61</v>
      </c>
      <c r="D72" s="42" t="s">
        <v>35</v>
      </c>
      <c r="E72" s="43">
        <v>130</v>
      </c>
      <c r="F72" s="91"/>
      <c r="G72" s="44">
        <f t="shared" si="9"/>
        <v>0</v>
      </c>
      <c r="H72" s="45">
        <v>0</v>
      </c>
      <c r="I72" s="45">
        <f t="shared" si="10"/>
        <v>0</v>
      </c>
      <c r="J72" s="46" t="s">
        <v>94</v>
      </c>
      <c r="K72" s="45"/>
      <c r="Q72" s="38"/>
      <c r="BB72" s="2">
        <v>4</v>
      </c>
      <c r="BC72" s="2">
        <f t="shared" si="11"/>
        <v>0</v>
      </c>
      <c r="BD72" s="2">
        <f t="shared" si="12"/>
        <v>0</v>
      </c>
      <c r="BE72" s="2">
        <f t="shared" si="13"/>
        <v>0</v>
      </c>
      <c r="BF72" s="2">
        <f t="shared" si="14"/>
        <v>0</v>
      </c>
      <c r="BG72" s="2">
        <f t="shared" si="15"/>
        <v>0</v>
      </c>
    </row>
    <row r="73" spans="1:59">
      <c r="A73" s="39"/>
      <c r="B73" s="40"/>
      <c r="C73" s="47" t="s">
        <v>103</v>
      </c>
      <c r="D73" s="42"/>
      <c r="E73" s="43"/>
      <c r="F73" s="91"/>
      <c r="G73" s="44"/>
      <c r="H73" s="45"/>
      <c r="I73" s="45"/>
      <c r="J73" s="46"/>
      <c r="K73" s="45"/>
      <c r="Q73" s="38"/>
    </row>
    <row r="74" spans="1:59">
      <c r="A74" s="39">
        <v>28</v>
      </c>
      <c r="B74" s="40" t="s">
        <v>62</v>
      </c>
      <c r="C74" s="41" t="s">
        <v>96</v>
      </c>
      <c r="D74" s="42" t="s">
        <v>35</v>
      </c>
      <c r="E74" s="43">
        <v>5</v>
      </c>
      <c r="F74" s="91"/>
      <c r="G74" s="44">
        <f t="shared" ref="G74" si="16">E74*F74</f>
        <v>0</v>
      </c>
      <c r="H74" s="45">
        <v>6.8999999999999997E-4</v>
      </c>
      <c r="I74" s="45">
        <f t="shared" ref="I74" si="17">E74*H74</f>
        <v>3.4499999999999999E-3</v>
      </c>
      <c r="J74" s="46" t="s">
        <v>94</v>
      </c>
      <c r="K74" s="45"/>
      <c r="Q74" s="38"/>
    </row>
    <row r="75" spans="1:59">
      <c r="A75" s="39"/>
      <c r="B75" s="40"/>
      <c r="C75" s="48">
        <v>5</v>
      </c>
      <c r="D75" s="42"/>
      <c r="E75" s="43"/>
      <c r="F75" s="91"/>
      <c r="G75" s="44"/>
      <c r="H75" s="45"/>
      <c r="I75" s="45"/>
      <c r="J75" s="46"/>
      <c r="K75" s="45"/>
      <c r="Q75" s="38"/>
    </row>
    <row r="76" spans="1:59">
      <c r="A76" s="39">
        <v>29</v>
      </c>
      <c r="B76" s="40" t="s">
        <v>89</v>
      </c>
      <c r="C76" s="41" t="s">
        <v>90</v>
      </c>
      <c r="D76" s="42" t="s">
        <v>35</v>
      </c>
      <c r="E76" s="43">
        <v>125</v>
      </c>
      <c r="F76" s="91"/>
      <c r="G76" s="44">
        <f t="shared" si="9"/>
        <v>0</v>
      </c>
      <c r="H76" s="45">
        <v>1.4400000000000001E-3</v>
      </c>
      <c r="I76" s="45">
        <f t="shared" si="10"/>
        <v>0.18000000000000002</v>
      </c>
      <c r="J76" s="46" t="s">
        <v>94</v>
      </c>
      <c r="K76" s="45"/>
      <c r="Q76" s="38"/>
    </row>
    <row r="77" spans="1:59">
      <c r="A77" s="39"/>
      <c r="B77" s="40"/>
      <c r="C77" s="47" t="s">
        <v>105</v>
      </c>
      <c r="D77" s="42"/>
      <c r="E77" s="43"/>
      <c r="F77" s="91"/>
      <c r="G77" s="44"/>
      <c r="H77" s="45"/>
      <c r="I77" s="45"/>
      <c r="J77" s="46"/>
      <c r="K77" s="45"/>
      <c r="Q77" s="38"/>
    </row>
    <row r="78" spans="1:59">
      <c r="A78" s="39">
        <v>30</v>
      </c>
      <c r="B78" s="40" t="s">
        <v>63</v>
      </c>
      <c r="C78" s="41" t="s">
        <v>64</v>
      </c>
      <c r="D78" s="42" t="s">
        <v>35</v>
      </c>
      <c r="E78" s="43">
        <v>18</v>
      </c>
      <c r="F78" s="91"/>
      <c r="G78" s="44">
        <f t="shared" si="9"/>
        <v>0</v>
      </c>
      <c r="H78" s="45">
        <v>1.01E-3</v>
      </c>
      <c r="I78" s="45">
        <f t="shared" si="10"/>
        <v>1.8180000000000002E-2</v>
      </c>
      <c r="J78" s="46" t="s">
        <v>94</v>
      </c>
      <c r="K78" s="45"/>
      <c r="Q78" s="38"/>
      <c r="BB78" s="2">
        <v>4</v>
      </c>
      <c r="BC78" s="2">
        <f t="shared" si="11"/>
        <v>0</v>
      </c>
      <c r="BD78" s="2">
        <f t="shared" si="12"/>
        <v>0</v>
      </c>
      <c r="BE78" s="2">
        <f t="shared" si="13"/>
        <v>0</v>
      </c>
      <c r="BF78" s="2">
        <f t="shared" si="14"/>
        <v>0</v>
      </c>
      <c r="BG78" s="2">
        <f t="shared" si="15"/>
        <v>0</v>
      </c>
    </row>
    <row r="79" spans="1:59">
      <c r="A79" s="39"/>
      <c r="B79" s="40"/>
      <c r="C79" s="47" t="s">
        <v>111</v>
      </c>
      <c r="D79" s="42"/>
      <c r="E79" s="43"/>
      <c r="F79" s="91"/>
      <c r="G79" s="44"/>
      <c r="H79" s="45"/>
      <c r="I79" s="45"/>
      <c r="J79" s="46"/>
      <c r="K79" s="45"/>
      <c r="Q79" s="38"/>
    </row>
    <row r="80" spans="1:59">
      <c r="A80" s="39">
        <v>31</v>
      </c>
      <c r="B80" s="40" t="s">
        <v>41</v>
      </c>
      <c r="C80" s="41" t="s">
        <v>42</v>
      </c>
      <c r="D80" s="42" t="s">
        <v>43</v>
      </c>
      <c r="E80" s="43">
        <v>0.2</v>
      </c>
      <c r="F80" s="91"/>
      <c r="G80" s="44">
        <f>E80*F80</f>
        <v>0</v>
      </c>
      <c r="H80" s="45">
        <v>0</v>
      </c>
      <c r="I80" s="45">
        <f>E80*H80</f>
        <v>0</v>
      </c>
      <c r="J80" s="46" t="s">
        <v>94</v>
      </c>
      <c r="K80" s="45"/>
      <c r="Q80" s="38"/>
    </row>
    <row r="81" spans="1:59">
      <c r="A81" s="49"/>
      <c r="B81" s="50" t="s">
        <v>15</v>
      </c>
      <c r="C81" s="51" t="str">
        <f>CONCATENATE(B59," ",C59)</f>
        <v xml:space="preserve">M23 Montáže potrubí </v>
      </c>
      <c r="D81" s="49"/>
      <c r="E81" s="52"/>
      <c r="F81" s="92"/>
      <c r="G81" s="53">
        <f>SUM(G59:G80)</f>
        <v>0</v>
      </c>
      <c r="H81" s="54"/>
      <c r="I81" s="55">
        <f>SUM(I59:I78)</f>
        <v>0.20619000000000001</v>
      </c>
      <c r="J81" s="54"/>
      <c r="K81" s="55"/>
      <c r="Q81" s="38"/>
      <c r="BC81" s="56">
        <f>SUM(BC59:BC78)</f>
        <v>0</v>
      </c>
      <c r="BD81" s="56">
        <f>SUM(BD59:BD78)</f>
        <v>0</v>
      </c>
      <c r="BE81" s="56">
        <f>SUM(BE59:BE78)</f>
        <v>0</v>
      </c>
      <c r="BF81" s="56">
        <f>SUM(BF59:BF78)</f>
        <v>0</v>
      </c>
      <c r="BG81" s="56">
        <f>SUM(BG59:BG78)</f>
        <v>0</v>
      </c>
    </row>
    <row r="82" spans="1:59">
      <c r="A82" s="31" t="s">
        <v>11</v>
      </c>
      <c r="B82" s="32" t="s">
        <v>65</v>
      </c>
      <c r="C82" s="33" t="s">
        <v>66</v>
      </c>
      <c r="D82" s="34"/>
      <c r="E82" s="35"/>
      <c r="F82" s="93"/>
      <c r="G82" s="36"/>
      <c r="H82" s="37"/>
      <c r="I82" s="37"/>
      <c r="J82" s="37"/>
      <c r="K82" s="37"/>
      <c r="Q82" s="38"/>
    </row>
    <row r="83" spans="1:59">
      <c r="A83" s="39">
        <v>32</v>
      </c>
      <c r="B83" s="40" t="s">
        <v>67</v>
      </c>
      <c r="C83" s="41" t="s">
        <v>68</v>
      </c>
      <c r="D83" s="42" t="s">
        <v>77</v>
      </c>
      <c r="E83" s="43">
        <v>1</v>
      </c>
      <c r="F83" s="91"/>
      <c r="G83" s="44">
        <f>E83*F83</f>
        <v>0</v>
      </c>
      <c r="H83" s="45">
        <v>0</v>
      </c>
      <c r="I83" s="45">
        <f>E83*H83</f>
        <v>0</v>
      </c>
      <c r="J83" s="46" t="s">
        <v>94</v>
      </c>
      <c r="K83" s="45"/>
      <c r="Q83" s="38"/>
      <c r="BB83" s="2">
        <v>1</v>
      </c>
      <c r="BC83" s="2">
        <f>IF(BB83=1,G83,0)</f>
        <v>0</v>
      </c>
      <c r="BD83" s="2">
        <f>IF(BB83=2,G83,0)</f>
        <v>0</v>
      </c>
      <c r="BE83" s="2">
        <f>IF(BB83=3,G83,0)</f>
        <v>0</v>
      </c>
      <c r="BF83" s="2">
        <f>IF(BB83=4,G83,0)</f>
        <v>0</v>
      </c>
      <c r="BG83" s="2">
        <f>IF(BB83=5,G83,0)</f>
        <v>0</v>
      </c>
    </row>
    <row r="84" spans="1:59">
      <c r="A84" s="39"/>
      <c r="B84" s="40"/>
      <c r="C84" s="48">
        <v>1</v>
      </c>
      <c r="D84" s="42"/>
      <c r="E84" s="43"/>
      <c r="F84" s="91"/>
      <c r="G84" s="44"/>
      <c r="H84" s="45"/>
      <c r="I84" s="45"/>
      <c r="J84" s="46"/>
      <c r="K84" s="45"/>
      <c r="Q84" s="38"/>
    </row>
    <row r="85" spans="1:59" ht="13.8" thickBot="1">
      <c r="A85" s="34"/>
      <c r="B85" s="61" t="s">
        <v>15</v>
      </c>
      <c r="C85" s="62" t="str">
        <f>CONCATENATE(B82," ",C82)</f>
        <v>VN Vedlejší náklady</v>
      </c>
      <c r="D85" s="34"/>
      <c r="E85" s="63"/>
      <c r="F85" s="94"/>
      <c r="G85" s="64">
        <f>SUM(G82:G84)</f>
        <v>0</v>
      </c>
      <c r="H85" s="33"/>
      <c r="I85" s="65">
        <f>SUM(I82:I84)</f>
        <v>0</v>
      </c>
      <c r="J85" s="33"/>
      <c r="K85" s="65"/>
      <c r="Q85" s="38"/>
      <c r="BC85" s="56">
        <f>SUM(BC82:BC84)</f>
        <v>0</v>
      </c>
      <c r="BD85" s="56">
        <f>SUM(BD82:BD84)</f>
        <v>0</v>
      </c>
      <c r="BE85" s="56">
        <f>SUM(BE82:BE84)</f>
        <v>0</v>
      </c>
      <c r="BF85" s="56">
        <f>SUM(BF82:BF84)</f>
        <v>0</v>
      </c>
      <c r="BG85" s="56">
        <f>SUM(BG82:BG84)</f>
        <v>0</v>
      </c>
    </row>
    <row r="86" spans="1:59" ht="13.8">
      <c r="A86" s="66"/>
      <c r="B86" s="67"/>
      <c r="C86" s="68" t="s">
        <v>122</v>
      </c>
      <c r="D86" s="67"/>
      <c r="E86" s="67"/>
      <c r="F86" s="67"/>
      <c r="G86" s="69">
        <f>SUM(G85,G81,G58,G52,G40,G32,G28,G24)</f>
        <v>0</v>
      </c>
      <c r="H86" s="67"/>
      <c r="I86" s="67"/>
      <c r="J86" s="67"/>
      <c r="K86" s="70"/>
    </row>
    <row r="87" spans="1:59">
      <c r="A87" s="71"/>
      <c r="B87" s="72"/>
      <c r="C87" s="72"/>
      <c r="D87" s="72"/>
      <c r="E87" s="72"/>
      <c r="F87" s="72"/>
      <c r="G87" s="72"/>
      <c r="H87" s="72"/>
      <c r="I87" s="73"/>
      <c r="J87" s="73"/>
      <c r="K87" s="74"/>
    </row>
    <row r="88" spans="1:59">
      <c r="A88" s="75"/>
      <c r="B88" s="76"/>
      <c r="C88" s="76"/>
      <c r="D88" s="76"/>
      <c r="E88" s="76"/>
      <c r="F88" s="76"/>
      <c r="G88" s="76"/>
      <c r="H88" s="76"/>
      <c r="I88" s="77"/>
      <c r="J88" s="77"/>
      <c r="K88" s="78"/>
    </row>
    <row r="89" spans="1:59">
      <c r="A89" s="75"/>
      <c r="B89" s="79" t="s">
        <v>72</v>
      </c>
      <c r="C89" s="76"/>
      <c r="D89" s="76"/>
      <c r="E89" s="76"/>
      <c r="F89" s="76"/>
      <c r="G89" s="76"/>
      <c r="H89" s="76"/>
      <c r="I89" s="77"/>
      <c r="J89" s="77"/>
      <c r="K89" s="78"/>
    </row>
    <row r="90" spans="1:59">
      <c r="A90" s="75"/>
      <c r="B90" s="76" t="s">
        <v>95</v>
      </c>
      <c r="C90" s="76"/>
      <c r="D90" s="76"/>
      <c r="E90" s="76"/>
      <c r="F90" s="76"/>
      <c r="G90" s="76"/>
      <c r="H90" s="76"/>
      <c r="I90" s="77"/>
      <c r="J90" s="77"/>
      <c r="K90" s="78"/>
    </row>
    <row r="91" spans="1:59">
      <c r="A91" s="80"/>
      <c r="B91" s="81" t="s">
        <v>73</v>
      </c>
      <c r="C91" s="81"/>
      <c r="D91" s="81"/>
      <c r="E91" s="81"/>
      <c r="F91" s="81"/>
      <c r="G91" s="81"/>
      <c r="H91" s="81"/>
      <c r="I91" s="82"/>
      <c r="J91" s="82"/>
      <c r="K91" s="83"/>
    </row>
    <row r="92" spans="1:59">
      <c r="E92" s="2"/>
    </row>
    <row r="93" spans="1:59">
      <c r="E93" s="2"/>
    </row>
    <row r="94" spans="1:59">
      <c r="E94" s="2"/>
    </row>
    <row r="95" spans="1:59">
      <c r="E95" s="2"/>
    </row>
    <row r="96" spans="1:59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E101" s="2"/>
    </row>
    <row r="102" spans="1:7">
      <c r="E102" s="2"/>
    </row>
    <row r="103" spans="1:7">
      <c r="E103" s="2"/>
    </row>
    <row r="104" spans="1:7">
      <c r="E104" s="2"/>
    </row>
    <row r="105" spans="1:7">
      <c r="E105" s="2"/>
    </row>
    <row r="106" spans="1:7">
      <c r="E106" s="2"/>
    </row>
    <row r="107" spans="1:7">
      <c r="E107" s="2"/>
    </row>
    <row r="108" spans="1:7">
      <c r="E108" s="2"/>
    </row>
    <row r="109" spans="1:7">
      <c r="A109" s="77"/>
      <c r="B109" s="77"/>
      <c r="C109" s="77"/>
      <c r="D109" s="77"/>
      <c r="E109" s="77"/>
      <c r="F109" s="77"/>
      <c r="G109" s="77"/>
    </row>
    <row r="110" spans="1:7">
      <c r="A110" s="77"/>
      <c r="B110" s="77"/>
      <c r="C110" s="77"/>
      <c r="D110" s="77"/>
      <c r="E110" s="77"/>
      <c r="F110" s="77"/>
      <c r="G110" s="77"/>
    </row>
    <row r="111" spans="1:7">
      <c r="A111" s="77"/>
      <c r="B111" s="77"/>
      <c r="C111" s="77"/>
      <c r="D111" s="77"/>
      <c r="E111" s="77"/>
      <c r="F111" s="77"/>
      <c r="G111" s="77"/>
    </row>
    <row r="112" spans="1:7">
      <c r="A112" s="77"/>
      <c r="B112" s="77"/>
      <c r="C112" s="77"/>
      <c r="D112" s="77"/>
      <c r="E112" s="77"/>
      <c r="F112" s="77"/>
      <c r="G112" s="77"/>
    </row>
    <row r="113" spans="5:5">
      <c r="E113" s="2"/>
    </row>
    <row r="114" spans="5:5">
      <c r="E114" s="2"/>
    </row>
    <row r="115" spans="5:5">
      <c r="E115" s="2"/>
    </row>
    <row r="116" spans="5:5">
      <c r="E116" s="2"/>
    </row>
    <row r="117" spans="5:5">
      <c r="E117" s="2"/>
    </row>
    <row r="118" spans="5:5">
      <c r="E118" s="2"/>
    </row>
    <row r="119" spans="5:5">
      <c r="E119" s="2"/>
    </row>
    <row r="120" spans="5:5">
      <c r="E120" s="2"/>
    </row>
    <row r="121" spans="5:5">
      <c r="E121" s="2"/>
    </row>
    <row r="122" spans="5:5">
      <c r="E122" s="2"/>
    </row>
    <row r="123" spans="5:5">
      <c r="E123" s="2"/>
    </row>
    <row r="124" spans="5:5">
      <c r="E124" s="2"/>
    </row>
    <row r="125" spans="5:5">
      <c r="E125" s="2"/>
    </row>
    <row r="126" spans="5:5">
      <c r="E126" s="2"/>
    </row>
    <row r="127" spans="5:5">
      <c r="E127" s="2"/>
    </row>
    <row r="128" spans="5:5">
      <c r="E128" s="2"/>
    </row>
    <row r="129" spans="1:7">
      <c r="E129" s="2"/>
    </row>
    <row r="130" spans="1:7">
      <c r="E130" s="2"/>
    </row>
    <row r="131" spans="1:7">
      <c r="E131" s="2"/>
    </row>
    <row r="132" spans="1:7">
      <c r="E132" s="2"/>
    </row>
    <row r="133" spans="1:7">
      <c r="E133" s="2"/>
    </row>
    <row r="134" spans="1:7">
      <c r="E134" s="2"/>
    </row>
    <row r="135" spans="1:7">
      <c r="E135" s="2"/>
    </row>
    <row r="136" spans="1:7">
      <c r="E136" s="2"/>
    </row>
    <row r="137" spans="1:7">
      <c r="E137" s="2"/>
    </row>
    <row r="138" spans="1:7">
      <c r="A138" s="84"/>
      <c r="B138" s="84"/>
    </row>
    <row r="139" spans="1:7">
      <c r="A139" s="77"/>
      <c r="B139" s="77"/>
      <c r="C139" s="86"/>
      <c r="D139" s="86"/>
      <c r="E139" s="87"/>
      <c r="F139" s="86"/>
      <c r="G139" s="88"/>
    </row>
    <row r="140" spans="1:7">
      <c r="A140" s="89"/>
      <c r="B140" s="89"/>
      <c r="C140" s="77"/>
      <c r="D140" s="77"/>
      <c r="E140" s="90"/>
      <c r="F140" s="77"/>
      <c r="G140" s="77"/>
    </row>
    <row r="141" spans="1:7">
      <c r="A141" s="77"/>
      <c r="B141" s="77"/>
      <c r="C141" s="77"/>
      <c r="D141" s="77"/>
      <c r="E141" s="90"/>
      <c r="F141" s="77"/>
      <c r="G141" s="77"/>
    </row>
    <row r="142" spans="1:7">
      <c r="A142" s="77"/>
      <c r="B142" s="77"/>
      <c r="C142" s="77"/>
      <c r="D142" s="77"/>
      <c r="E142" s="90"/>
      <c r="F142" s="77"/>
      <c r="G142" s="77"/>
    </row>
    <row r="143" spans="1:7">
      <c r="A143" s="77"/>
      <c r="B143" s="77"/>
      <c r="C143" s="77"/>
      <c r="D143" s="77"/>
      <c r="E143" s="90"/>
      <c r="F143" s="77"/>
      <c r="G143" s="77"/>
    </row>
    <row r="144" spans="1:7">
      <c r="A144" s="77"/>
      <c r="B144" s="77"/>
      <c r="C144" s="77"/>
      <c r="D144" s="77"/>
      <c r="E144" s="90"/>
      <c r="F144" s="77"/>
      <c r="G144" s="77"/>
    </row>
    <row r="145" spans="1:7">
      <c r="A145" s="77"/>
      <c r="B145" s="77"/>
      <c r="C145" s="77"/>
      <c r="D145" s="77"/>
      <c r="E145" s="90"/>
      <c r="F145" s="77"/>
      <c r="G145" s="77"/>
    </row>
    <row r="146" spans="1:7">
      <c r="A146" s="77"/>
      <c r="B146" s="77"/>
      <c r="C146" s="77"/>
      <c r="D146" s="77"/>
      <c r="E146" s="90"/>
      <c r="F146" s="77"/>
      <c r="G146" s="77"/>
    </row>
    <row r="147" spans="1:7">
      <c r="A147" s="77"/>
      <c r="B147" s="77"/>
      <c r="C147" s="77"/>
      <c r="D147" s="77"/>
      <c r="E147" s="90"/>
      <c r="F147" s="77"/>
      <c r="G147" s="77"/>
    </row>
    <row r="148" spans="1:7">
      <c r="A148" s="77"/>
      <c r="B148" s="77"/>
      <c r="C148" s="77"/>
      <c r="D148" s="77"/>
      <c r="E148" s="90"/>
      <c r="F148" s="77"/>
      <c r="G148" s="77"/>
    </row>
    <row r="149" spans="1:7">
      <c r="A149" s="77"/>
      <c r="B149" s="77"/>
      <c r="C149" s="77"/>
      <c r="D149" s="77"/>
      <c r="E149" s="90"/>
      <c r="F149" s="77"/>
      <c r="G149" s="77"/>
    </row>
    <row r="150" spans="1:7">
      <c r="A150" s="77"/>
      <c r="B150" s="77"/>
      <c r="C150" s="77"/>
      <c r="D150" s="77"/>
      <c r="E150" s="90"/>
      <c r="F150" s="77"/>
      <c r="G150" s="77"/>
    </row>
    <row r="151" spans="1:7">
      <c r="A151" s="77"/>
      <c r="B151" s="77"/>
      <c r="C151" s="77"/>
      <c r="D151" s="77"/>
      <c r="E151" s="90"/>
      <c r="F151" s="77"/>
      <c r="G151" s="77"/>
    </row>
    <row r="152" spans="1:7">
      <c r="A152" s="77"/>
      <c r="B152" s="77"/>
      <c r="C152" s="77"/>
      <c r="D152" s="77"/>
      <c r="E152" s="90"/>
      <c r="F152" s="77"/>
      <c r="G152" s="77"/>
    </row>
  </sheetData>
  <sheetProtection password="C6B9" sheet="1" objects="1" scenarios="1" formatColumns="0" formatRows="0" selectLockedCells="1"/>
  <mergeCells count="5">
    <mergeCell ref="A1:I1"/>
    <mergeCell ref="A3:B3"/>
    <mergeCell ref="A4:B4"/>
    <mergeCell ref="C3:E3"/>
    <mergeCell ref="C4:E4"/>
  </mergeCells>
  <printOptions gridLinesSet="0"/>
  <pageMargins left="0.59055118110236227" right="0.39370078740157483" top="0.78740157480314965" bottom="0.78740157480314965" header="0.31496062992125984" footer="0.31496062992125984"/>
  <pageSetup paperSize="9" scale="73" fitToHeight="0" orientation="portrait" horizontalDpi="300" r:id="rId1"/>
  <headerFooter alignWithMargins="0">
    <oddFooter>Stránka &amp;P z &amp;N</oddFooter>
  </headerFooter>
  <rowBreaks count="1" manualBreakCount="1">
    <brk id="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11</vt:i4>
      </vt:variant>
    </vt:vector>
  </HeadingPairs>
  <TitlesOfParts>
    <vt:vector size="12" baseType="lpstr">
      <vt:lpstr>Položky</vt:lpstr>
      <vt:lpstr>Položky!Názvy_tisku</vt:lpstr>
      <vt:lpstr>Položky!Oblast_tisku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Černý</dc:creator>
  <cp:lastModifiedBy>Sedláček Zdeněk</cp:lastModifiedBy>
  <cp:lastPrinted>2017-03-16T07:15:17Z</cp:lastPrinted>
  <dcterms:created xsi:type="dcterms:W3CDTF">2016-03-22T08:02:03Z</dcterms:created>
  <dcterms:modified xsi:type="dcterms:W3CDTF">2017-03-17T12:48:55Z</dcterms:modified>
</cp:coreProperties>
</file>